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uckle\Documents\"/>
    </mc:Choice>
  </mc:AlternateContent>
  <bookViews>
    <workbookView xWindow="0" yWindow="0" windowWidth="10896" windowHeight="7140" activeTab="1"/>
  </bookViews>
  <sheets>
    <sheet name="Instructions" sheetId="3" r:id="rId1"/>
    <sheet name="Balancer" sheetId="1" r:id="rId2"/>
    <sheet name="Feed List" sheetId="2" r:id="rId3"/>
  </sheets>
  <definedNames>
    <definedName name="_xlnm.Print_Area" localSheetId="1">Balancer!$A$1:$J$36</definedName>
    <definedName name="_xlnm.Print_Titles" localSheetId="2">'Feed List'!$1:$1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2" i="1" l="1"/>
  <c r="P12" i="1" s="1"/>
  <c r="I12" i="1"/>
  <c r="O12" i="1" s="1"/>
  <c r="H12" i="1"/>
  <c r="N12" i="1" s="1"/>
  <c r="G12" i="1"/>
  <c r="M12" i="1" s="1"/>
  <c r="F12" i="1"/>
  <c r="E12" i="1"/>
  <c r="D12" i="1"/>
  <c r="J11" i="1"/>
  <c r="P11" i="1" s="1"/>
  <c r="I11" i="1"/>
  <c r="O11" i="1" s="1"/>
  <c r="H11" i="1"/>
  <c r="N11" i="1" s="1"/>
  <c r="G11" i="1"/>
  <c r="M11" i="1" s="1"/>
  <c r="F11" i="1"/>
  <c r="E11" i="1"/>
  <c r="K11" i="1" s="1"/>
  <c r="L11" i="1" s="1"/>
  <c r="D11" i="1"/>
  <c r="J10" i="1"/>
  <c r="P10" i="1" s="1"/>
  <c r="I10" i="1"/>
  <c r="O10" i="1" s="1"/>
  <c r="H10" i="1"/>
  <c r="N10" i="1" s="1"/>
  <c r="G10" i="1"/>
  <c r="M10" i="1" s="1"/>
  <c r="F10" i="1"/>
  <c r="E10" i="1"/>
  <c r="D10" i="1"/>
  <c r="J9" i="1"/>
  <c r="P9" i="1" s="1"/>
  <c r="I9" i="1"/>
  <c r="O9" i="1" s="1"/>
  <c r="H9" i="1"/>
  <c r="N9" i="1" s="1"/>
  <c r="G9" i="1"/>
  <c r="M9" i="1" s="1"/>
  <c r="F9" i="1"/>
  <c r="E9" i="1"/>
  <c r="D9" i="1"/>
  <c r="J8" i="1"/>
  <c r="P8" i="1" s="1"/>
  <c r="I8" i="1"/>
  <c r="O8" i="1" s="1"/>
  <c r="H8" i="1"/>
  <c r="N8" i="1" s="1"/>
  <c r="G8" i="1"/>
  <c r="M8" i="1" s="1"/>
  <c r="F8" i="1"/>
  <c r="E8" i="1"/>
  <c r="K8" i="1" s="1"/>
  <c r="L8" i="1" s="1"/>
  <c r="D8" i="1"/>
  <c r="J7" i="1"/>
  <c r="P7" i="1" s="1"/>
  <c r="I7" i="1"/>
  <c r="O7" i="1" s="1"/>
  <c r="H7" i="1"/>
  <c r="N7" i="1" s="1"/>
  <c r="G7" i="1"/>
  <c r="M7" i="1" s="1"/>
  <c r="F7" i="1"/>
  <c r="E7" i="1"/>
  <c r="D7" i="1"/>
  <c r="J6" i="1"/>
  <c r="P6" i="1" s="1"/>
  <c r="I6" i="1"/>
  <c r="O6" i="1" s="1"/>
  <c r="H6" i="1"/>
  <c r="N6" i="1" s="1"/>
  <c r="G6" i="1"/>
  <c r="M6" i="1" s="1"/>
  <c r="F6" i="1"/>
  <c r="E6" i="1"/>
  <c r="D6" i="1"/>
  <c r="J5" i="1"/>
  <c r="P5" i="1" s="1"/>
  <c r="I5" i="1"/>
  <c r="O5" i="1" s="1"/>
  <c r="H5" i="1"/>
  <c r="N5" i="1" s="1"/>
  <c r="G5" i="1"/>
  <c r="M5" i="1" s="1"/>
  <c r="F5" i="1"/>
  <c r="E5" i="1"/>
  <c r="D5" i="1"/>
  <c r="J4" i="1"/>
  <c r="P4" i="1" s="1"/>
  <c r="I4" i="1"/>
  <c r="O4" i="1" s="1"/>
  <c r="H4" i="1"/>
  <c r="N4" i="1" s="1"/>
  <c r="G4" i="1"/>
  <c r="M4" i="1" s="1"/>
  <c r="F4" i="1"/>
  <c r="E4" i="1"/>
  <c r="D4" i="1"/>
  <c r="J3" i="1"/>
  <c r="P3" i="1" s="1"/>
  <c r="I3" i="1"/>
  <c r="O3" i="1" s="1"/>
  <c r="H3" i="1"/>
  <c r="N3" i="1" s="1"/>
  <c r="G3" i="1"/>
  <c r="M3" i="1" s="1"/>
  <c r="F3" i="1"/>
  <c r="E3" i="1"/>
  <c r="K3" i="1" s="1"/>
  <c r="L3" i="1" s="1"/>
  <c r="D3" i="1"/>
  <c r="K4" i="1" l="1"/>
  <c r="L4" i="1" s="1"/>
  <c r="K10" i="1"/>
  <c r="L10" i="1" s="1"/>
  <c r="L15" i="1" s="1"/>
  <c r="K6" i="1"/>
  <c r="L6" i="1" s="1"/>
  <c r="K7" i="1"/>
  <c r="L7" i="1" s="1"/>
  <c r="K12" i="1"/>
  <c r="L12" i="1" s="1"/>
  <c r="K9" i="1"/>
  <c r="L9" i="1" s="1"/>
  <c r="K5" i="1"/>
  <c r="L5" i="1" s="1"/>
  <c r="F15" i="1" s="1"/>
  <c r="C12" i="1"/>
  <c r="C11" i="1"/>
  <c r="C10" i="1"/>
  <c r="C9" i="1"/>
  <c r="C8" i="1"/>
  <c r="C7" i="1"/>
  <c r="C6" i="1"/>
  <c r="C5" i="1"/>
  <c r="C4" i="1"/>
  <c r="C3" i="1"/>
  <c r="B13" i="1" l="1"/>
  <c r="H15" i="1" l="1"/>
  <c r="J15" i="1"/>
  <c r="G15" i="1"/>
  <c r="I15" i="1"/>
</calcChain>
</file>

<file path=xl/sharedStrings.xml><?xml version="1.0" encoding="utf-8"?>
<sst xmlns="http://schemas.openxmlformats.org/spreadsheetml/2006/main" count="125" uniqueCount="105">
  <si>
    <t>Price/lb</t>
  </si>
  <si>
    <t>Comm. Layer Pellet (16)</t>
  </si>
  <si>
    <t>DM%</t>
  </si>
  <si>
    <t>CP%</t>
  </si>
  <si>
    <t>Ca %</t>
  </si>
  <si>
    <t>P %</t>
  </si>
  <si>
    <t>$/Ingredient</t>
  </si>
  <si>
    <t>Summary of Diet</t>
  </si>
  <si>
    <t>CP</t>
  </si>
  <si>
    <t>TDN</t>
  </si>
  <si>
    <t>Ca</t>
  </si>
  <si>
    <t>P</t>
  </si>
  <si>
    <t>$/50 lbs.</t>
  </si>
  <si>
    <t>White egg laying type (Growing) 0-6 weeks</t>
  </si>
  <si>
    <t>White egg laying type (Growing) 6-12 weeks</t>
  </si>
  <si>
    <t>White egg laying type (Growing) 12-18 weeks</t>
  </si>
  <si>
    <t>White egg laying type (Growing) 18-first egg</t>
  </si>
  <si>
    <t>Bird Description</t>
  </si>
  <si>
    <t>Intake (lb/d)</t>
  </si>
  <si>
    <t>Approx.</t>
  </si>
  <si>
    <t>Brown egg laying type (Growing) 0-6 weeks</t>
  </si>
  <si>
    <t>Brown egg laying type (Growing) 6-12 weeks</t>
  </si>
  <si>
    <t>Brown egg laying type (Growing) 12-18 weeks</t>
  </si>
  <si>
    <t>Brown egg laying type (Growing) 18-first egg</t>
  </si>
  <si>
    <t>Kcal/kg</t>
  </si>
  <si>
    <t>BARLEY</t>
  </si>
  <si>
    <t>CORN DENT N0 2</t>
  </si>
  <si>
    <t>MILO, ROLL,GRND</t>
  </si>
  <si>
    <t>OATS</t>
  </si>
  <si>
    <t>WHEAT</t>
  </si>
  <si>
    <t>COTTONSEED MEAL</t>
  </si>
  <si>
    <t>SOYMEAL 44</t>
  </si>
  <si>
    <t>ALFALFA PELLETS</t>
  </si>
  <si>
    <t>CANE MOLASSES</t>
  </si>
  <si>
    <t>CORN DIST GRAIN</t>
  </si>
  <si>
    <t>CORN GLUTEN FEED</t>
  </si>
  <si>
    <t>WHOLE COTTONSEED</t>
  </si>
  <si>
    <t>FAT</t>
  </si>
  <si>
    <t>FEATHER MEAL</t>
  </si>
  <si>
    <t>HOMINY FEED</t>
  </si>
  <si>
    <t>MEAT MEAL</t>
  </si>
  <si>
    <t>MEAT &amp; BONE CHIP</t>
  </si>
  <si>
    <t>MILO DIST GRAIN</t>
  </si>
  <si>
    <t>MUNGBEAN CRACKS</t>
  </si>
  <si>
    <t>PEANUT MEAL</t>
  </si>
  <si>
    <t>PEANUT HULLS</t>
  </si>
  <si>
    <t>RICE BRAN</t>
  </si>
  <si>
    <t>RICE HULLS</t>
  </si>
  <si>
    <t>RICE MILL FEED</t>
  </si>
  <si>
    <t>SOYBEAN HULLS</t>
  </si>
  <si>
    <t>SUNFLOWER MEAL</t>
  </si>
  <si>
    <t>SUNFLOWER 31%</t>
  </si>
  <si>
    <t>WHEAT MIDDS</t>
  </si>
  <si>
    <t>Barley Malt Sprouts</t>
  </si>
  <si>
    <t>VITAMIN A-30,000</t>
  </si>
  <si>
    <t>VITAMIN E-50%</t>
  </si>
  <si>
    <t>BOVATEC 68</t>
  </si>
  <si>
    <t>RUMENSIN 80</t>
  </si>
  <si>
    <t>DICAL</t>
  </si>
  <si>
    <t>LIMESTONE 38%</t>
  </si>
  <si>
    <t>MICROLITE</t>
  </si>
  <si>
    <t>POTASSIUM CHLORI</t>
  </si>
  <si>
    <t>SALT</t>
  </si>
  <si>
    <t>UREA</t>
  </si>
  <si>
    <t>CALCIUM IODATE</t>
  </si>
  <si>
    <t>COBALT CARBONATE</t>
  </si>
  <si>
    <t>COBALT SULFATE</t>
  </si>
  <si>
    <t>COPPER SULFATE</t>
  </si>
  <si>
    <t>EDDI 79.5</t>
  </si>
  <si>
    <t>MAGNESIUM OXIDE</t>
  </si>
  <si>
    <t>MANGANOUS OXIDE</t>
  </si>
  <si>
    <t>POTASSIUM IODIDE</t>
  </si>
  <si>
    <t>SELENIUM 600</t>
  </si>
  <si>
    <t>ZINC OXIDE</t>
  </si>
  <si>
    <t>ZINC SULFATE</t>
  </si>
  <si>
    <t>Corn Gluten Meal 60</t>
  </si>
  <si>
    <t>SOYMEAL 49</t>
  </si>
  <si>
    <t>ALFALFA Leaf Meal</t>
  </si>
  <si>
    <t>Potatoe Waste, dry</t>
  </si>
  <si>
    <t>Broilers 0-2 weeks</t>
  </si>
  <si>
    <t>Broilers 2-5 weeks</t>
  </si>
  <si>
    <t>Broilers 5-8 weeks</t>
  </si>
  <si>
    <t>White egg layer (in production)</t>
  </si>
  <si>
    <t>Brown egg layer (in production)</t>
  </si>
  <si>
    <t>Nutrient Requirements (NRC 1994)</t>
  </si>
  <si>
    <t>#</t>
  </si>
  <si>
    <t>Used</t>
  </si>
  <si>
    <t>Oyster Shells</t>
  </si>
  <si>
    <t>Rye</t>
  </si>
  <si>
    <t>Flax Seed</t>
  </si>
  <si>
    <t>Units(lbs)</t>
  </si>
  <si>
    <t>Cost $/Unit</t>
  </si>
  <si>
    <t>Protein %</t>
  </si>
  <si>
    <t>ME kcal/kg</t>
  </si>
  <si>
    <t>Feed ID</t>
  </si>
  <si>
    <t>%of Diet</t>
  </si>
  <si>
    <t>Cells with this color require a value.</t>
  </si>
  <si>
    <t>In the Balancer worksheet understand the following:</t>
  </si>
  <si>
    <t>The summary of the diet is calculated based on the % of feeds utilized.</t>
  </si>
  <si>
    <t>Compare those numbers with the type of bird feeding to see if it meets its requirements.</t>
  </si>
  <si>
    <t>Developed at Oklahoma State University</t>
  </si>
  <si>
    <t>by Brian Freking, Marty New, Earl Ward, and Dana Zook</t>
  </si>
  <si>
    <t>Copyright 2013.  Oklahoma Board of Regents for A&amp;M Colleges</t>
  </si>
  <si>
    <r>
      <t xml:space="preserve">Feed Prices need to be changed in the </t>
    </r>
    <r>
      <rPr>
        <b/>
        <u/>
        <sz val="10"/>
        <color indexed="8"/>
        <rFont val="Sans"/>
      </rPr>
      <t>feed list</t>
    </r>
    <r>
      <rPr>
        <sz val="10"/>
        <color indexed="8"/>
        <rFont val="Sans"/>
      </rPr>
      <t xml:space="preserve"> to be calculated correctly.  Any Nutrient analysis will be inputed here instead of table values.</t>
    </r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</si>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</sst>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&quot;$&quot;#,##0.00_);[Red]\(&quot;$&quot;#,##0.00\)"/>
    <numFmt numFmtId="164" formatCode="&quot;$&quot;#,##0.00"/>
    <numFmt numFmtId="165" formatCode="0.0"/>
  </numFmts>
  <fonts count="11">
    <font>
      <sz val="10"/>
      <color indexed="8"/>
      <name val="Sans"/>
    </font>
    <font>
      <b/>
      <sz val="9"/>
      <color indexed="8"/>
      <name val="Century Schoolbook L"/>
    </font>
    <font>
      <b/>
      <sz val="10"/>
      <color indexed="8"/>
      <name val="Century Schoolbook L"/>
    </font>
    <font>
      <b/>
      <sz val="10"/>
      <color indexed="1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28"/>
      <color indexed="8"/>
      <name val="Georgia"/>
      <family val="1"/>
    </font>
    <font>
      <b/>
      <sz val="10"/>
      <color indexed="8"/>
      <name val="Sans"/>
    </font>
    <font>
      <b/>
      <u/>
      <sz val="10"/>
      <color indexed="8"/>
      <name val="Sans"/>
    </font>
    <font>
      <b/>
      <sz val="12"/>
      <color indexed="18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0" fillId="0" borderId="1" xfId="0" applyBorder="1"/>
    <xf numFmtId="0" fontId="0" fillId="0" borderId="0" xfId="0" applyAlignment="1">
      <alignment horizontal="center"/>
    </xf>
    <xf numFmtId="0" fontId="5" fillId="0" borderId="2" xfId="0" applyFont="1" applyBorder="1"/>
    <xf numFmtId="0" fontId="5" fillId="0" borderId="1" xfId="0" applyFont="1" applyBorder="1"/>
    <xf numFmtId="0" fontId="6" fillId="0" borderId="2" xfId="0" applyFont="1" applyBorder="1"/>
    <xf numFmtId="0" fontId="0" fillId="4" borderId="1" xfId="0" applyFill="1" applyBorder="1"/>
    <xf numFmtId="0" fontId="0" fillId="0" borderId="0" xfId="0" applyBorder="1"/>
    <xf numFmtId="2" fontId="2" fillId="5" borderId="0" xfId="0" applyNumberFormat="1" applyFont="1" applyFill="1" applyBorder="1" applyAlignment="1" applyProtection="1">
      <alignment horizontal="center"/>
    </xf>
    <xf numFmtId="2" fontId="1" fillId="5" borderId="0" xfId="0" applyNumberFormat="1" applyFont="1" applyFill="1" applyBorder="1" applyAlignment="1" applyProtection="1">
      <alignment horizontal="center"/>
    </xf>
    <xf numFmtId="0" fontId="5" fillId="4" borderId="1" xfId="0" applyFont="1" applyFill="1" applyBorder="1"/>
    <xf numFmtId="8" fontId="5" fillId="4" borderId="1" xfId="0" applyNumberFormat="1" applyFont="1" applyFill="1" applyBorder="1"/>
    <xf numFmtId="165" fontId="5" fillId="4" borderId="1" xfId="0" applyNumberFormat="1" applyFont="1" applyFill="1" applyBorder="1" applyAlignment="1">
      <alignment horizontal="center"/>
    </xf>
    <xf numFmtId="2" fontId="5" fillId="4" borderId="1" xfId="0" applyNumberFormat="1" applyFont="1" applyFill="1" applyBorder="1" applyAlignment="1">
      <alignment horizontal="center"/>
    </xf>
    <xf numFmtId="1" fontId="5" fillId="4" borderId="1" xfId="0" applyNumberFormat="1" applyFont="1" applyFill="1" applyBorder="1" applyAlignment="1">
      <alignment horizontal="center"/>
    </xf>
    <xf numFmtId="0" fontId="6" fillId="4" borderId="1" xfId="0" applyFont="1" applyFill="1" applyBorder="1"/>
    <xf numFmtId="8" fontId="6" fillId="4" borderId="1" xfId="0" applyNumberFormat="1" applyFont="1" applyFill="1" applyBorder="1"/>
    <xf numFmtId="2" fontId="6" fillId="4" borderId="1" xfId="0" applyNumberFormat="1" applyFont="1" applyFill="1" applyBorder="1" applyAlignment="1" applyProtection="1">
      <alignment horizontal="center"/>
    </xf>
    <xf numFmtId="1" fontId="6" fillId="4" borderId="1" xfId="0" applyNumberFormat="1" applyFont="1" applyFill="1" applyBorder="1" applyAlignment="1" applyProtection="1">
      <alignment horizontal="center"/>
    </xf>
    <xf numFmtId="0" fontId="5" fillId="4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164" fontId="8" fillId="3" borderId="0" xfId="0" applyNumberFormat="1" applyFont="1" applyFill="1" applyBorder="1" applyAlignment="1" applyProtection="1">
      <alignment horizontal="center"/>
    </xf>
    <xf numFmtId="2" fontId="8" fillId="3" borderId="0" xfId="0" applyNumberFormat="1" applyFont="1" applyFill="1" applyBorder="1" applyAlignment="1" applyProtection="1">
      <alignment horizontal="center"/>
    </xf>
    <xf numFmtId="1" fontId="8" fillId="3" borderId="0" xfId="0" applyNumberFormat="1" applyFont="1" applyFill="1" applyBorder="1" applyAlignment="1" applyProtection="1">
      <alignment horizontal="center"/>
    </xf>
    <xf numFmtId="2" fontId="8" fillId="3" borderId="0" xfId="0" applyNumberFormat="1" applyFont="1" applyFill="1" applyBorder="1" applyAlignment="1">
      <alignment horizontal="center"/>
    </xf>
    <xf numFmtId="0" fontId="0" fillId="4" borderId="0" xfId="0" applyFill="1" applyBorder="1"/>
    <xf numFmtId="0" fontId="0" fillId="0" borderId="0" xfId="0" applyFont="1" applyFill="1" applyBorder="1" applyAlignment="1" applyProtection="1"/>
    <xf numFmtId="0" fontId="0" fillId="5" borderId="0" xfId="0" applyFont="1" applyFill="1" applyBorder="1" applyAlignment="1" applyProtection="1">
      <alignment horizontal="center"/>
    </xf>
    <xf numFmtId="0" fontId="0" fillId="0" borderId="0" xfId="0" applyFill="1" applyBorder="1"/>
    <xf numFmtId="0" fontId="0" fillId="0" borderId="3" xfId="0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2" fontId="5" fillId="4" borderId="7" xfId="0" applyNumberFormat="1" applyFont="1" applyFill="1" applyBorder="1" applyAlignment="1">
      <alignment horizontal="center"/>
    </xf>
    <xf numFmtId="2" fontId="6" fillId="4" borderId="7" xfId="0" applyNumberFormat="1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7" borderId="8" xfId="0" applyFill="1" applyBorder="1" applyAlignment="1">
      <alignment horizontal="center"/>
    </xf>
    <xf numFmtId="0" fontId="0" fillId="0" borderId="9" xfId="0" applyBorder="1"/>
    <xf numFmtId="0" fontId="0" fillId="4" borderId="9" xfId="0" applyFill="1" applyBorder="1"/>
    <xf numFmtId="0" fontId="0" fillId="4" borderId="9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10" fillId="8" borderId="4" xfId="0" applyFont="1" applyFill="1" applyBorder="1" applyAlignment="1" applyProtection="1">
      <alignment horizontal="left"/>
      <protection hidden="1"/>
    </xf>
    <xf numFmtId="0" fontId="10" fillId="8" borderId="4" xfId="0" applyFont="1" applyFill="1" applyBorder="1" applyAlignment="1" applyProtection="1">
      <alignment horizontal="center"/>
      <protection hidden="1"/>
    </xf>
    <xf numFmtId="2" fontId="10" fillId="8" borderId="4" xfId="0" applyNumberFormat="1" applyFont="1" applyFill="1" applyBorder="1" applyAlignment="1" applyProtection="1">
      <alignment horizontal="center"/>
      <protection hidden="1"/>
    </xf>
    <xf numFmtId="0" fontId="10" fillId="8" borderId="5" xfId="0" applyFont="1" applyFill="1" applyBorder="1" applyAlignment="1" applyProtection="1">
      <alignment horizontal="center"/>
      <protection hidden="1"/>
    </xf>
    <xf numFmtId="0" fontId="0" fillId="2" borderId="0" xfId="0" applyFill="1" applyProtection="1">
      <protection locked="0"/>
    </xf>
    <xf numFmtId="0" fontId="0" fillId="0" borderId="0" xfId="0" applyProtection="1">
      <protection locked="0"/>
    </xf>
    <xf numFmtId="0" fontId="0" fillId="2" borderId="0" xfId="0" applyFill="1" applyBorder="1" applyProtection="1"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3" fillId="2" borderId="0" xfId="0" applyFont="1" applyFill="1" applyBorder="1" applyAlignment="1" applyProtection="1">
      <alignment horizontal="left"/>
      <protection locked="0" hidden="1"/>
    </xf>
    <xf numFmtId="0" fontId="3" fillId="2" borderId="0" xfId="0" applyFont="1" applyFill="1" applyBorder="1" applyAlignment="1" applyProtection="1">
      <alignment horizontal="center"/>
      <protection locked="0" hidden="1"/>
    </xf>
    <xf numFmtId="2" fontId="3" fillId="2" borderId="0" xfId="0" applyNumberFormat="1" applyFont="1" applyFill="1" applyBorder="1" applyAlignment="1" applyProtection="1">
      <alignment horizontal="center"/>
      <protection locked="0" hidden="1"/>
    </xf>
    <xf numFmtId="0" fontId="0" fillId="4" borderId="1" xfId="0" applyFill="1" applyBorder="1" applyProtection="1">
      <protection locked="0"/>
    </xf>
    <xf numFmtId="165" fontId="0" fillId="4" borderId="1" xfId="0" applyNumberFormat="1" applyFill="1" applyBorder="1" applyProtection="1">
      <protection locked="0"/>
    </xf>
    <xf numFmtId="164" fontId="0" fillId="3" borderId="2" xfId="0" applyNumberFormat="1" applyFill="1" applyBorder="1" applyProtection="1">
      <protection locked="0"/>
    </xf>
    <xf numFmtId="164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 applyBorder="1" applyProtection="1">
      <protection locked="0"/>
    </xf>
    <xf numFmtId="165" fontId="0" fillId="0" borderId="0" xfId="0" applyNumberFormat="1" applyBorder="1" applyProtection="1">
      <protection locked="0"/>
    </xf>
    <xf numFmtId="0" fontId="0" fillId="0" borderId="0" xfId="0" applyNumberFormat="1" applyFont="1" applyFill="1" applyBorder="1" applyAlignment="1" applyProtection="1">
      <protection locked="0"/>
    </xf>
    <xf numFmtId="164" fontId="0" fillId="0" borderId="0" xfId="0" applyNumberFormat="1" applyProtection="1">
      <protection locked="0"/>
    </xf>
    <xf numFmtId="0" fontId="0" fillId="5" borderId="0" xfId="0" applyNumberFormat="1" applyFont="1" applyFill="1" applyBorder="1" applyAlignment="1" applyProtection="1">
      <alignment horizontal="center"/>
      <protection locked="0"/>
    </xf>
    <xf numFmtId="2" fontId="2" fillId="5" borderId="0" xfId="0" applyNumberFormat="1" applyFont="1" applyFill="1" applyBorder="1" applyAlignment="1" applyProtection="1">
      <alignment horizontal="center"/>
      <protection locked="0"/>
    </xf>
    <xf numFmtId="2" fontId="1" fillId="5" borderId="0" xfId="0" applyNumberFormat="1" applyFont="1" applyFill="1" applyBorder="1" applyAlignment="1" applyProtection="1">
      <alignment horizontal="center"/>
      <protection locked="0"/>
    </xf>
    <xf numFmtId="164" fontId="8" fillId="3" borderId="0" xfId="0" applyNumberFormat="1" applyFont="1" applyFill="1" applyBorder="1" applyAlignment="1" applyProtection="1">
      <alignment horizontal="center"/>
      <protection locked="0"/>
    </xf>
    <xf numFmtId="2" fontId="8" fillId="3" borderId="0" xfId="0" applyNumberFormat="1" applyFont="1" applyFill="1" applyBorder="1" applyAlignment="1" applyProtection="1">
      <alignment horizontal="center"/>
      <protection locked="0"/>
    </xf>
    <xf numFmtId="1" fontId="8" fillId="3" borderId="0" xfId="0" applyNumberFormat="1" applyFont="1" applyFill="1" applyBorder="1" applyAlignment="1" applyProtection="1">
      <alignment horizontal="center"/>
      <protection locked="0"/>
    </xf>
    <xf numFmtId="164" fontId="0" fillId="0" borderId="0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ill="1" applyBorder="1" applyAlignment="1" applyProtection="1">
      <alignment horizontal="center"/>
      <protection locked="0"/>
    </xf>
    <xf numFmtId="0" fontId="0" fillId="5" borderId="0" xfId="0" applyNumberFormat="1" applyFont="1" applyFill="1" applyBorder="1" applyAlignment="1" applyProtection="1">
      <protection locked="0"/>
    </xf>
    <xf numFmtId="2" fontId="4" fillId="0" borderId="1" xfId="0" applyNumberFormat="1" applyFont="1" applyFill="1" applyBorder="1" applyAlignment="1" applyProtection="1">
      <alignment horizontal="center"/>
      <protection locked="0"/>
    </xf>
    <xf numFmtId="1" fontId="4" fillId="0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NumberFormat="1" applyFont="1" applyFill="1" applyBorder="1" applyAlignment="1" applyProtection="1">
      <alignment horizontal="center"/>
      <protection locked="0"/>
    </xf>
    <xf numFmtId="2" fontId="4" fillId="6" borderId="1" xfId="0" applyNumberFormat="1" applyFont="1" applyFill="1" applyBorder="1" applyAlignment="1" applyProtection="1">
      <alignment horizontal="center"/>
      <protection locked="0"/>
    </xf>
    <xf numFmtId="0" fontId="4" fillId="6" borderId="1" xfId="0" applyNumberFormat="1" applyFont="1" applyFill="1" applyBorder="1" applyAlignment="1" applyProtection="1">
      <alignment horizontal="center"/>
      <protection locked="0"/>
    </xf>
    <xf numFmtId="0" fontId="6" fillId="0" borderId="1" xfId="0" applyFont="1" applyBorder="1" applyProtection="1">
      <protection hidden="1"/>
    </xf>
    <xf numFmtId="164" fontId="6" fillId="0" borderId="1" xfId="0" applyNumberFormat="1" applyFont="1" applyBorder="1" applyProtection="1">
      <protection hidden="1"/>
    </xf>
    <xf numFmtId="0" fontId="6" fillId="0" borderId="1" xfId="0" applyFont="1" applyBorder="1" applyAlignment="1" applyProtection="1">
      <alignment horizontal="center"/>
      <protection hidden="1"/>
    </xf>
    <xf numFmtId="165" fontId="6" fillId="0" borderId="1" xfId="0" applyNumberFormat="1" applyFont="1" applyBorder="1" applyAlignment="1" applyProtection="1">
      <alignment horizontal="center"/>
      <protection hidden="1"/>
    </xf>
    <xf numFmtId="1" fontId="6" fillId="0" borderId="1" xfId="0" applyNumberFormat="1" applyFont="1" applyBorder="1" applyAlignment="1" applyProtection="1">
      <alignment horizontal="center"/>
      <protection hidden="1"/>
    </xf>
    <xf numFmtId="2" fontId="6" fillId="0" borderId="1" xfId="0" applyNumberFormat="1" applyFont="1" applyBorder="1" applyProtection="1">
      <protection hidden="1"/>
    </xf>
    <xf numFmtId="0" fontId="0" fillId="0" borderId="0" xfId="0" applyFont="1" applyFill="1" applyBorder="1" applyAlignment="1" applyProtection="1">
      <alignment horizontal="center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1" xfId="0" applyNumberFormat="1" applyFont="1" applyFill="1" applyBorder="1" applyAlignment="1" applyProtection="1">
      <alignment horizontal="left"/>
      <protection locked="0"/>
    </xf>
    <xf numFmtId="0" fontId="0" fillId="6" borderId="1" xfId="0" applyNumberFormat="1" applyFont="1" applyFill="1" applyBorder="1" applyAlignment="1" applyProtection="1">
      <alignment horizontal="left"/>
      <protection locked="0"/>
    </xf>
    <xf numFmtId="0" fontId="0" fillId="9" borderId="0" xfId="0" applyFill="1" applyBorder="1" applyAlignment="1" applyProtection="1">
      <alignment horizontal="center"/>
      <protection locked="0"/>
    </xf>
    <xf numFmtId="49" fontId="7" fillId="2" borderId="0" xfId="0" applyNumberFormat="1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  <color rgb="FFFFFF99"/>
      <color rgb="FFFFCC9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274320</xdr:colOff>
      <xdr:row>49</xdr:row>
      <xdr:rowOff>45720</xdr:rowOff>
    </xdr:from>
    <xdr:to>
      <xdr:col>8</xdr:col>
      <xdr:colOff>320040</xdr:colOff>
      <xdr:row>73</xdr:row>
      <xdr:rowOff>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251" t="25834" r="51966" b="2814"/>
        <a:stretch/>
      </xdr:blipFill>
      <xdr:spPr>
        <a:xfrm>
          <a:off x="274320" y="8260080"/>
          <a:ext cx="4922520" cy="397764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12</xdr:col>
      <xdr:colOff>286160</xdr:colOff>
      <xdr:row>38</xdr:row>
      <xdr:rowOff>129540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B30974F8-AE20-4C4C-B9FC-77C83C44E2C8}"/>
            </a:ext>
          </a:extLst>
        </xdr:cNvPr>
        <xdr:cNvGrpSpPr/>
      </xdr:nvGrpSpPr>
      <xdr:grpSpPr>
        <a:xfrm>
          <a:off x="0" y="0"/>
          <a:ext cx="7372760" cy="6282690"/>
          <a:chOff x="0" y="0"/>
          <a:chExt cx="7372760" cy="6282690"/>
        </a:xfrm>
      </xdr:grpSpPr>
      <xdr:pic>
        <xdr:nvPicPr>
          <xdr:cNvPr id="4" name="Picture 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2"/>
          <a:srcRect t="25615" r="52925"/>
          <a:stretch/>
        </xdr:blipFill>
        <xdr:spPr>
          <a:xfrm>
            <a:off x="0" y="0"/>
            <a:ext cx="7372760" cy="6282690"/>
          </a:xfrm>
          <a:prstGeom prst="rect">
            <a:avLst/>
          </a:prstGeom>
        </xdr:spPr>
      </xdr:pic>
      <xdr:pic>
        <xdr:nvPicPr>
          <xdr:cNvPr id="6" name="Picture 5">
            <a:extLst>
              <a:ext uri="{FF2B5EF4-FFF2-40B4-BE49-F238E27FC236}">
                <a16:creationId xmlns:a16="http://schemas.microsoft.com/office/drawing/2014/main" id="{C90BACBF-C3B3-4CB5-8FB4-ACF160353D99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/>
          <a:stretch>
            <a:fillRect/>
          </a:stretch>
        </xdr:blipFill>
        <xdr:spPr>
          <a:xfrm>
            <a:off x="247650" y="190500"/>
            <a:ext cx="1024340" cy="628650"/>
          </a:xfrm>
          <a:prstGeom prst="rect">
            <a:avLst/>
          </a:prstGeom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6145</xdr:colOff>
      <xdr:row>0</xdr:row>
      <xdr:rowOff>135194</xdr:rowOff>
    </xdr:from>
    <xdr:to>
      <xdr:col>1</xdr:col>
      <xdr:colOff>570714</xdr:colOff>
      <xdr:row>0</xdr:row>
      <xdr:rowOff>651388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828ED071-B99B-49C2-9F6D-63F79818B0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45" y="135194"/>
          <a:ext cx="841101" cy="5161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4:E49"/>
  <sheetViews>
    <sheetView workbookViewId="0">
      <selection activeCell="R14" sqref="R14"/>
    </sheetView>
  </sheetViews>
  <sheetFormatPr defaultColWidth="8.88671875" defaultRowHeight="13.2"/>
  <cols>
    <col min="1" max="16384" width="8.88671875" style="7"/>
  </cols>
  <sheetData>
    <row r="24" spans="2:4">
      <c r="B24" s="25"/>
      <c r="C24" s="25"/>
      <c r="D24" s="25"/>
    </row>
    <row r="40" spans="1:5">
      <c r="A40" s="7" t="s">
        <v>97</v>
      </c>
    </row>
    <row r="41" spans="1:5">
      <c r="A41" s="25" t="s">
        <v>96</v>
      </c>
      <c r="B41" s="25"/>
      <c r="C41" s="25"/>
      <c r="D41" s="25"/>
    </row>
    <row r="43" spans="1:5">
      <c r="A43" s="26"/>
      <c r="B43" s="81" t="s">
        <v>7</v>
      </c>
      <c r="C43" s="81"/>
      <c r="D43" s="81"/>
      <c r="E43" s="81"/>
    </row>
    <row r="44" spans="1:5">
      <c r="A44" s="27" t="s">
        <v>12</v>
      </c>
      <c r="B44" s="8" t="s">
        <v>3</v>
      </c>
      <c r="C44" s="9" t="s">
        <v>24</v>
      </c>
      <c r="D44" s="9" t="s">
        <v>4</v>
      </c>
      <c r="E44" s="9" t="s">
        <v>5</v>
      </c>
    </row>
    <row r="45" spans="1:5">
      <c r="A45" s="21">
        <v>12.990000000000002</v>
      </c>
      <c r="B45" s="22">
        <v>16</v>
      </c>
      <c r="C45" s="23">
        <v>3000</v>
      </c>
      <c r="D45" s="22">
        <v>3.8</v>
      </c>
      <c r="E45" s="24">
        <v>0.5</v>
      </c>
    </row>
    <row r="46" spans="1:5">
      <c r="A46" s="7" t="s">
        <v>98</v>
      </c>
    </row>
    <row r="47" spans="1:5">
      <c r="A47" s="7" t="s">
        <v>99</v>
      </c>
    </row>
    <row r="49" spans="1:1">
      <c r="A49" s="28" t="s">
        <v>103</v>
      </c>
    </row>
  </sheetData>
  <mergeCells count="1">
    <mergeCell ref="B43:E4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4"/>
  <sheetViews>
    <sheetView tabSelected="1" zoomScale="155" zoomScaleNormal="155" zoomScaleSheetLayoutView="10" workbookViewId="0">
      <selection activeCell="C1" sqref="C1:J1"/>
    </sheetView>
  </sheetViews>
  <sheetFormatPr defaultColWidth="8.88671875" defaultRowHeight="13.2"/>
  <cols>
    <col min="1" max="1" width="4.109375" style="45" customWidth="1"/>
    <col min="2" max="2" width="8.6640625" style="45" customWidth="1"/>
    <col min="3" max="3" width="35.33203125" style="58" customWidth="1"/>
    <col min="4" max="4" width="8.5546875" style="58" customWidth="1"/>
    <col min="5" max="5" width="11.33203125" style="58" customWidth="1"/>
    <col min="6" max="6" width="10.33203125" style="58" customWidth="1"/>
    <col min="7" max="7" width="9.109375" style="58" customWidth="1"/>
    <col min="8" max="8" width="10.44140625" style="58" customWidth="1"/>
    <col min="9" max="9" width="7.5546875" style="58" customWidth="1"/>
    <col min="10" max="10" width="8.88671875" style="45" customWidth="1"/>
    <col min="11" max="11" width="8.88671875" style="45" hidden="1" customWidth="1"/>
    <col min="12" max="12" width="11" style="45" hidden="1" customWidth="1"/>
    <col min="13" max="16" width="8.88671875" style="45" hidden="1" customWidth="1"/>
    <col min="17" max="17" width="8.88671875" style="45" customWidth="1"/>
    <col min="18" max="16384" width="8.88671875" style="45"/>
  </cols>
  <sheetData>
    <row r="1" spans="1:16" ht="60.6" customHeight="1">
      <c r="A1" s="86"/>
      <c r="B1" s="86"/>
      <c r="C1" s="87" t="s">
        <v>104</v>
      </c>
      <c r="D1" s="87"/>
      <c r="E1" s="87"/>
      <c r="F1" s="87"/>
      <c r="G1" s="87"/>
      <c r="H1" s="87"/>
      <c r="I1" s="87"/>
      <c r="J1" s="87"/>
      <c r="K1" s="44"/>
      <c r="L1" s="44" t="s">
        <v>86</v>
      </c>
    </row>
    <row r="2" spans="1:16">
      <c r="A2" s="46" t="s">
        <v>85</v>
      </c>
      <c r="B2" s="47" t="s">
        <v>95</v>
      </c>
      <c r="C2" s="48" t="s">
        <v>94</v>
      </c>
      <c r="D2" s="49" t="s">
        <v>90</v>
      </c>
      <c r="E2" s="49" t="s">
        <v>91</v>
      </c>
      <c r="F2" s="49" t="s">
        <v>2</v>
      </c>
      <c r="G2" s="50" t="s">
        <v>92</v>
      </c>
      <c r="H2" s="49" t="s">
        <v>93</v>
      </c>
      <c r="I2" s="49" t="s">
        <v>4</v>
      </c>
      <c r="J2" s="49" t="s">
        <v>5</v>
      </c>
      <c r="K2" s="44" t="s">
        <v>0</v>
      </c>
      <c r="L2" s="44" t="s">
        <v>6</v>
      </c>
      <c r="M2" s="45" t="s">
        <v>8</v>
      </c>
      <c r="N2" s="45" t="s">
        <v>9</v>
      </c>
      <c r="O2" s="45" t="s">
        <v>10</v>
      </c>
      <c r="P2" s="45" t="s">
        <v>11</v>
      </c>
    </row>
    <row r="3" spans="1:16">
      <c r="A3" s="51">
        <v>3</v>
      </c>
      <c r="B3" s="52">
        <v>100</v>
      </c>
      <c r="C3" s="75" t="str">
        <f>IFERROR(INDEX('Feed List'!$B$2:$I$91,MATCH(Balancer!$A3,'Feed List'!$A$2:$A$91,0),MATCH(Balancer!C$2,'Feed List'!$B$1:$I$1,0)),"")</f>
        <v>Comm. Layer Pellet (16)</v>
      </c>
      <c r="D3" s="75">
        <f>IFERROR(INDEX('Feed List'!$B$2:$I$91,MATCH(Balancer!$A3,'Feed List'!$A$2:$A$91,0),MATCH(Balancer!D$2,'Feed List'!$B$1:$I$1,0)),"")</f>
        <v>50</v>
      </c>
      <c r="E3" s="76">
        <f>IFERROR(INDEX('Feed List'!$B$2:$I$91,MATCH(Balancer!$A3,'Feed List'!$A$2:$A$91,0),MATCH(Balancer!E$2,'Feed List'!$B$1:$I$1,0)),"")</f>
        <v>12.99</v>
      </c>
      <c r="F3" s="77">
        <f>IFERROR(INDEX('Feed List'!$B$2:$I$91,MATCH(Balancer!$A3,'Feed List'!$A$2:$A$91,0),MATCH(Balancer!F$2,'Feed List'!$B$1:$I$1,0)),"")</f>
        <v>89</v>
      </c>
      <c r="G3" s="78">
        <f>IFERROR(INDEX('Feed List'!$B$2:$I$91,MATCH(Balancer!$A3,'Feed List'!$A$2:$A$91,0),MATCH(Balancer!G$2,'Feed List'!$B$1:$I$1,0)),"")</f>
        <v>16</v>
      </c>
      <c r="H3" s="79">
        <f>IFERROR(INDEX('Feed List'!$B$2:$I$91,MATCH(Balancer!$A3,'Feed List'!$A$2:$A$91,0),MATCH(Balancer!H$2,'Feed List'!$B$1:$I$1,0)),"")</f>
        <v>3000</v>
      </c>
      <c r="I3" s="80">
        <f>IFERROR(INDEX('Feed List'!$B$2:$I$91,MATCH(Balancer!$A3,'Feed List'!$A$2:$A$91,0),MATCH(Balancer!I$2,'Feed List'!$B$1:$I$1,0)),"")</f>
        <v>3.8</v>
      </c>
      <c r="J3" s="80">
        <f>IFERROR(INDEX('Feed List'!$B$2:$I$91,MATCH(Balancer!$A3,'Feed List'!$A$2:$A$91,0),MATCH(Balancer!J$2,'Feed List'!$B$1:$I$1,0)),"")</f>
        <v>0.5</v>
      </c>
      <c r="K3" s="53">
        <f>IFERROR(E3/D3,0)</f>
        <v>0.25980000000000003</v>
      </c>
      <c r="L3" s="54">
        <f>IFERROR(B3*K3/100,0)</f>
        <v>0.25980000000000003</v>
      </c>
      <c r="M3" s="55">
        <f>IFERROR(G3*B3/100,0)</f>
        <v>16</v>
      </c>
      <c r="N3" s="55">
        <f>IFERROR(H3*B3/100,0)</f>
        <v>3000</v>
      </c>
      <c r="O3" s="55">
        <f>IFERROR(I3*B3/100,0)</f>
        <v>3.8</v>
      </c>
      <c r="P3" s="55">
        <f>IFERROR(J3*B3/100,0)</f>
        <v>0.5</v>
      </c>
    </row>
    <row r="4" spans="1:16">
      <c r="A4" s="51">
        <v>4</v>
      </c>
      <c r="B4" s="52">
        <v>0</v>
      </c>
      <c r="C4" s="75" t="str">
        <f>IFERROR(INDEX('Feed List'!$B$2:$I$91,MATCH(Balancer!$A4,'Feed List'!$A$2:$A$91,0),MATCH(Balancer!C$2,'Feed List'!$B$1:$I$1,0)),"")</f>
        <v>CORN DENT N0 2</v>
      </c>
      <c r="D4" s="75">
        <f>IFERROR(INDEX('Feed List'!$B$2:$I$91,MATCH(Balancer!$A4,'Feed List'!$A$2:$A$91,0),MATCH(Balancer!D$2,'Feed List'!$B$1:$I$1,0)),"")</f>
        <v>100</v>
      </c>
      <c r="E4" s="76">
        <f>IFERROR(INDEX('Feed List'!$B$2:$I$91,MATCH(Balancer!$A4,'Feed List'!$A$2:$A$91,0),MATCH(Balancer!E$2,'Feed List'!$B$1:$I$1,0)),"")</f>
        <v>9.5</v>
      </c>
      <c r="F4" s="77">
        <f>IFERROR(INDEX('Feed List'!$B$2:$I$91,MATCH(Balancer!$A4,'Feed List'!$A$2:$A$91,0),MATCH(Balancer!F$2,'Feed List'!$B$1:$I$1,0)),"")</f>
        <v>88</v>
      </c>
      <c r="G4" s="78">
        <f>IFERROR(INDEX('Feed List'!$B$2:$I$91,MATCH(Balancer!$A4,'Feed List'!$A$2:$A$91,0),MATCH(Balancer!G$2,'Feed List'!$B$1:$I$1,0)),"")</f>
        <v>8.9</v>
      </c>
      <c r="H4" s="79">
        <f>IFERROR(INDEX('Feed List'!$B$2:$I$91,MATCH(Balancer!$A4,'Feed List'!$A$2:$A$91,0),MATCH(Balancer!H$2,'Feed List'!$B$1:$I$1,0)),"")</f>
        <v>3470</v>
      </c>
      <c r="I4" s="80">
        <f>IFERROR(INDEX('Feed List'!$B$2:$I$91,MATCH(Balancer!$A4,'Feed List'!$A$2:$A$91,0),MATCH(Balancer!I$2,'Feed List'!$B$1:$I$1,0)),"")</f>
        <v>0.02</v>
      </c>
      <c r="J4" s="80">
        <f>IFERROR(INDEX('Feed List'!$B$2:$I$91,MATCH(Balancer!$A4,'Feed List'!$A$2:$A$91,0),MATCH(Balancer!J$2,'Feed List'!$B$1:$I$1,0)),"")</f>
        <v>0.28000000000000003</v>
      </c>
      <c r="K4" s="53">
        <f t="shared" ref="K4:K12" si="0">IFERROR(E4/D4,0)</f>
        <v>9.5000000000000001E-2</v>
      </c>
      <c r="L4" s="54">
        <f t="shared" ref="L4:L12" si="1">IFERROR(B4*K4/100,0)</f>
        <v>0</v>
      </c>
      <c r="M4" s="55">
        <f t="shared" ref="M4:M12" si="2">IFERROR(G4*B4/100,0)</f>
        <v>0</v>
      </c>
      <c r="N4" s="55">
        <f t="shared" ref="N4:N12" si="3">IFERROR(H4*B4/100,0)</f>
        <v>0</v>
      </c>
      <c r="O4" s="55">
        <f t="shared" ref="O4:O12" si="4">IFERROR(I4*B4/100,0)</f>
        <v>0</v>
      </c>
      <c r="P4" s="55">
        <f t="shared" ref="P4:P12" si="5">IFERROR(J4*B4/100,0)</f>
        <v>0</v>
      </c>
    </row>
    <row r="5" spans="1:16">
      <c r="A5" s="51">
        <v>5</v>
      </c>
      <c r="B5" s="52">
        <v>0</v>
      </c>
      <c r="C5" s="75" t="str">
        <f>IFERROR(INDEX('Feed List'!$B$2:$I$91,MATCH(Balancer!$A5,'Feed List'!$A$2:$A$91,0),MATCH(Balancer!C$2,'Feed List'!$B$1:$I$1,0)),"")</f>
        <v>Corn Gluten Meal 60</v>
      </c>
      <c r="D5" s="75">
        <f>IFERROR(INDEX('Feed List'!$B$2:$I$91,MATCH(Balancer!$A5,'Feed List'!$A$2:$A$91,0),MATCH(Balancer!D$2,'Feed List'!$B$1:$I$1,0)),"")</f>
        <v>40</v>
      </c>
      <c r="E5" s="76">
        <f>IFERROR(INDEX('Feed List'!$B$2:$I$91,MATCH(Balancer!$A5,'Feed List'!$A$2:$A$91,0),MATCH(Balancer!E$2,'Feed List'!$B$1:$I$1,0)),"")</f>
        <v>69.95</v>
      </c>
      <c r="F5" s="77">
        <f>IFERROR(INDEX('Feed List'!$B$2:$I$91,MATCH(Balancer!$A5,'Feed List'!$A$2:$A$91,0),MATCH(Balancer!F$2,'Feed List'!$B$1:$I$1,0)),"")</f>
        <v>91</v>
      </c>
      <c r="G5" s="78">
        <f>IFERROR(INDEX('Feed List'!$B$2:$I$91,MATCH(Balancer!$A5,'Feed List'!$A$2:$A$91,0),MATCH(Balancer!G$2,'Feed List'!$B$1:$I$1,0)),"")</f>
        <v>62</v>
      </c>
      <c r="H5" s="79">
        <f>IFERROR(INDEX('Feed List'!$B$2:$I$91,MATCH(Balancer!$A5,'Feed List'!$A$2:$A$91,0),MATCH(Balancer!H$2,'Feed List'!$B$1:$I$1,0)),"")</f>
        <v>3811</v>
      </c>
      <c r="I5" s="80">
        <f>IFERROR(INDEX('Feed List'!$B$2:$I$91,MATCH(Balancer!$A5,'Feed List'!$A$2:$A$91,0),MATCH(Balancer!I$2,'Feed List'!$B$1:$I$1,0)),"")</f>
        <v>0.06</v>
      </c>
      <c r="J5" s="80">
        <f>IFERROR(INDEX('Feed List'!$B$2:$I$91,MATCH(Balancer!$A5,'Feed List'!$A$2:$A$91,0),MATCH(Balancer!J$2,'Feed List'!$B$1:$I$1,0)),"")</f>
        <v>0.51</v>
      </c>
      <c r="K5" s="53">
        <f t="shared" si="0"/>
        <v>1.74875</v>
      </c>
      <c r="L5" s="54">
        <f t="shared" si="1"/>
        <v>0</v>
      </c>
      <c r="M5" s="55">
        <f t="shared" si="2"/>
        <v>0</v>
      </c>
      <c r="N5" s="55">
        <f t="shared" si="3"/>
        <v>0</v>
      </c>
      <c r="O5" s="55">
        <f t="shared" si="4"/>
        <v>0</v>
      </c>
      <c r="P5" s="55">
        <f t="shared" si="5"/>
        <v>0</v>
      </c>
    </row>
    <row r="6" spans="1:16">
      <c r="A6" s="51">
        <v>6</v>
      </c>
      <c r="B6" s="52">
        <v>0</v>
      </c>
      <c r="C6" s="75" t="str">
        <f>IFERROR(INDEX('Feed List'!$B$2:$I$91,MATCH(Balancer!$A6,'Feed List'!$A$2:$A$91,0),MATCH(Balancer!C$2,'Feed List'!$B$1:$I$1,0)),"")</f>
        <v>COTTONSEED MEAL</v>
      </c>
      <c r="D6" s="75">
        <f>IFERROR(INDEX('Feed List'!$B$2:$I$91,MATCH(Balancer!$A6,'Feed List'!$A$2:$A$91,0),MATCH(Balancer!D$2,'Feed List'!$B$1:$I$1,0)),"")</f>
        <v>2000</v>
      </c>
      <c r="E6" s="76">
        <f>IFERROR(INDEX('Feed List'!$B$2:$I$91,MATCH(Balancer!$A6,'Feed List'!$A$2:$A$91,0),MATCH(Balancer!E$2,'Feed List'!$B$1:$I$1,0)),"")</f>
        <v>294</v>
      </c>
      <c r="F6" s="77">
        <f>IFERROR(INDEX('Feed List'!$B$2:$I$91,MATCH(Balancer!$A6,'Feed List'!$A$2:$A$91,0),MATCH(Balancer!F$2,'Feed List'!$B$1:$I$1,0)),"")</f>
        <v>92</v>
      </c>
      <c r="G6" s="78">
        <f>IFERROR(INDEX('Feed List'!$B$2:$I$91,MATCH(Balancer!$A6,'Feed List'!$A$2:$A$91,0),MATCH(Balancer!G$2,'Feed List'!$B$1:$I$1,0)),"")</f>
        <v>41.4</v>
      </c>
      <c r="H6" s="79">
        <f>IFERROR(INDEX('Feed List'!$B$2:$I$91,MATCH(Balancer!$A6,'Feed List'!$A$2:$A$91,0),MATCH(Balancer!H$2,'Feed List'!$B$1:$I$1,0)),"")</f>
        <v>2320</v>
      </c>
      <c r="I6" s="80">
        <f>IFERROR(INDEX('Feed List'!$B$2:$I$91,MATCH(Balancer!$A6,'Feed List'!$A$2:$A$91,0),MATCH(Balancer!I$2,'Feed List'!$B$1:$I$1,0)),"")</f>
        <v>0.2</v>
      </c>
      <c r="J6" s="80">
        <f>IFERROR(INDEX('Feed List'!$B$2:$I$91,MATCH(Balancer!$A6,'Feed List'!$A$2:$A$91,0),MATCH(Balancer!J$2,'Feed List'!$B$1:$I$1,0)),"")</f>
        <v>1.05</v>
      </c>
      <c r="K6" s="53">
        <f t="shared" si="0"/>
        <v>0.14699999999999999</v>
      </c>
      <c r="L6" s="54">
        <f t="shared" si="1"/>
        <v>0</v>
      </c>
      <c r="M6" s="55">
        <f t="shared" si="2"/>
        <v>0</v>
      </c>
      <c r="N6" s="55">
        <f t="shared" si="3"/>
        <v>0</v>
      </c>
      <c r="O6" s="55">
        <f t="shared" si="4"/>
        <v>0</v>
      </c>
      <c r="P6" s="55">
        <f t="shared" si="5"/>
        <v>0</v>
      </c>
    </row>
    <row r="7" spans="1:16">
      <c r="A7" s="51">
        <v>7</v>
      </c>
      <c r="B7" s="52">
        <v>0</v>
      </c>
      <c r="C7" s="75" t="str">
        <f>IFERROR(INDEX('Feed List'!$B$2:$I$91,MATCH(Balancer!$A7,'Feed List'!$A$2:$A$91,0),MATCH(Balancer!C$2,'Feed List'!$B$1:$I$1,0)),"")</f>
        <v>Flax Seed</v>
      </c>
      <c r="D7" s="75">
        <f>IFERROR(INDEX('Feed List'!$B$2:$I$91,MATCH(Balancer!$A7,'Feed List'!$A$2:$A$91,0),MATCH(Balancer!D$2,'Feed List'!$B$1:$I$1,0)),"")</f>
        <v>50</v>
      </c>
      <c r="E7" s="76">
        <f>IFERROR(INDEX('Feed List'!$B$2:$I$91,MATCH(Balancer!$A7,'Feed List'!$A$2:$A$91,0),MATCH(Balancer!E$2,'Feed List'!$B$1:$I$1,0)),"")</f>
        <v>65.91</v>
      </c>
      <c r="F7" s="77">
        <f>IFERROR(INDEX('Feed List'!$B$2:$I$91,MATCH(Balancer!$A7,'Feed List'!$A$2:$A$91,0),MATCH(Balancer!F$2,'Feed List'!$B$1:$I$1,0)),"")</f>
        <v>93</v>
      </c>
      <c r="G7" s="78">
        <f>IFERROR(INDEX('Feed List'!$B$2:$I$91,MATCH(Balancer!$A7,'Feed List'!$A$2:$A$91,0),MATCH(Balancer!G$2,'Feed List'!$B$1:$I$1,0)),"")</f>
        <v>24.8</v>
      </c>
      <c r="H7" s="79">
        <f>IFERROR(INDEX('Feed List'!$B$2:$I$91,MATCH(Balancer!$A7,'Feed List'!$A$2:$A$91,0),MATCH(Balancer!H$2,'Feed List'!$B$1:$I$1,0)),"")</f>
        <v>3957</v>
      </c>
      <c r="I7" s="80">
        <f>IFERROR(INDEX('Feed List'!$B$2:$I$91,MATCH(Balancer!$A7,'Feed List'!$A$2:$A$91,0),MATCH(Balancer!I$2,'Feed List'!$B$1:$I$1,0)),"")</f>
        <v>0.25</v>
      </c>
      <c r="J7" s="80">
        <f>IFERROR(INDEX('Feed List'!$B$2:$I$91,MATCH(Balancer!$A7,'Feed List'!$A$2:$A$91,0),MATCH(Balancer!J$2,'Feed List'!$B$1:$I$1,0)),"")</f>
        <v>0.5</v>
      </c>
      <c r="K7" s="53">
        <f t="shared" si="0"/>
        <v>1.3182</v>
      </c>
      <c r="L7" s="54">
        <f t="shared" si="1"/>
        <v>0</v>
      </c>
      <c r="M7" s="55">
        <f t="shared" si="2"/>
        <v>0</v>
      </c>
      <c r="N7" s="55">
        <f t="shared" si="3"/>
        <v>0</v>
      </c>
      <c r="O7" s="55">
        <f t="shared" si="4"/>
        <v>0</v>
      </c>
      <c r="P7" s="55">
        <f t="shared" si="5"/>
        <v>0</v>
      </c>
    </row>
    <row r="8" spans="1:16">
      <c r="A8" s="51">
        <v>9</v>
      </c>
      <c r="B8" s="52">
        <v>0</v>
      </c>
      <c r="C8" s="75" t="str">
        <f>IFERROR(INDEX('Feed List'!$B$2:$I$91,MATCH(Balancer!$A8,'Feed List'!$A$2:$A$91,0),MATCH(Balancer!C$2,'Feed List'!$B$1:$I$1,0)),"")</f>
        <v>OATS</v>
      </c>
      <c r="D8" s="75">
        <f>IFERROR(INDEX('Feed List'!$B$2:$I$91,MATCH(Balancer!$A8,'Feed List'!$A$2:$A$91,0),MATCH(Balancer!D$2,'Feed List'!$B$1:$I$1,0)),"")</f>
        <v>2000</v>
      </c>
      <c r="E8" s="76">
        <f>IFERROR(INDEX('Feed List'!$B$2:$I$91,MATCH(Balancer!$A8,'Feed List'!$A$2:$A$91,0),MATCH(Balancer!E$2,'Feed List'!$B$1:$I$1,0)),"")</f>
        <v>110</v>
      </c>
      <c r="F8" s="77">
        <f>IFERROR(INDEX('Feed List'!$B$2:$I$91,MATCH(Balancer!$A8,'Feed List'!$A$2:$A$91,0),MATCH(Balancer!F$2,'Feed List'!$B$1:$I$1,0)),"")</f>
        <v>89</v>
      </c>
      <c r="G8" s="78">
        <f>IFERROR(INDEX('Feed List'!$B$2:$I$91,MATCH(Balancer!$A8,'Feed List'!$A$2:$A$91,0),MATCH(Balancer!G$2,'Feed List'!$B$1:$I$1,0)),"")</f>
        <v>13</v>
      </c>
      <c r="H8" s="79">
        <f>IFERROR(INDEX('Feed List'!$B$2:$I$91,MATCH(Balancer!$A8,'Feed List'!$A$2:$A$91,0),MATCH(Balancer!H$2,'Feed List'!$B$1:$I$1,0)),"")</f>
        <v>2625</v>
      </c>
      <c r="I8" s="80">
        <f>IFERROR(INDEX('Feed List'!$B$2:$I$91,MATCH(Balancer!$A8,'Feed List'!$A$2:$A$91,0),MATCH(Balancer!I$2,'Feed List'!$B$1:$I$1,0)),"")</f>
        <v>0.06</v>
      </c>
      <c r="J8" s="80">
        <f>IFERROR(INDEX('Feed List'!$B$2:$I$91,MATCH(Balancer!$A8,'Feed List'!$A$2:$A$91,0),MATCH(Balancer!J$2,'Feed List'!$B$1:$I$1,0)),"")</f>
        <v>0.27</v>
      </c>
      <c r="K8" s="53">
        <f t="shared" si="0"/>
        <v>5.5E-2</v>
      </c>
      <c r="L8" s="54">
        <f t="shared" si="1"/>
        <v>0</v>
      </c>
      <c r="M8" s="55">
        <f t="shared" si="2"/>
        <v>0</v>
      </c>
      <c r="N8" s="55">
        <f t="shared" si="3"/>
        <v>0</v>
      </c>
      <c r="O8" s="55">
        <f t="shared" si="4"/>
        <v>0</v>
      </c>
      <c r="P8" s="55">
        <f t="shared" si="5"/>
        <v>0</v>
      </c>
    </row>
    <row r="9" spans="1:16">
      <c r="A9" s="51">
        <v>11</v>
      </c>
      <c r="B9" s="52">
        <v>0</v>
      </c>
      <c r="C9" s="75" t="str">
        <f>IFERROR(INDEX('Feed List'!$B$2:$I$91,MATCH(Balancer!$A9,'Feed List'!$A$2:$A$91,0),MATCH(Balancer!C$2,'Feed List'!$B$1:$I$1,0)),"")</f>
        <v>SOYMEAL 44</v>
      </c>
      <c r="D9" s="75">
        <f>IFERROR(INDEX('Feed List'!$B$2:$I$91,MATCH(Balancer!$A9,'Feed List'!$A$2:$A$91,0),MATCH(Balancer!D$2,'Feed List'!$B$1:$I$1,0)),"")</f>
        <v>2000</v>
      </c>
      <c r="E9" s="76">
        <f>IFERROR(INDEX('Feed List'!$B$2:$I$91,MATCH(Balancer!$A9,'Feed List'!$A$2:$A$91,0),MATCH(Balancer!E$2,'Feed List'!$B$1:$I$1,0)),"")</f>
        <v>318</v>
      </c>
      <c r="F9" s="77">
        <f>IFERROR(INDEX('Feed List'!$B$2:$I$91,MATCH(Balancer!$A9,'Feed List'!$A$2:$A$91,0),MATCH(Balancer!F$2,'Feed List'!$B$1:$I$1,0)),"")</f>
        <v>89</v>
      </c>
      <c r="G9" s="78">
        <f>IFERROR(INDEX('Feed List'!$B$2:$I$91,MATCH(Balancer!$A9,'Feed List'!$A$2:$A$91,0),MATCH(Balancer!G$2,'Feed List'!$B$1:$I$1,0)),"")</f>
        <v>48.9</v>
      </c>
      <c r="H9" s="79">
        <f>IFERROR(INDEX('Feed List'!$B$2:$I$91,MATCH(Balancer!$A9,'Feed List'!$A$2:$A$91,0),MATCH(Balancer!H$2,'Feed List'!$B$1:$I$1,0)),"")</f>
        <v>2990</v>
      </c>
      <c r="I9" s="80">
        <f>IFERROR(INDEX('Feed List'!$B$2:$I$91,MATCH(Balancer!$A9,'Feed List'!$A$2:$A$91,0),MATCH(Balancer!I$2,'Feed List'!$B$1:$I$1,0)),"")</f>
        <v>0.28999999999999998</v>
      </c>
      <c r="J9" s="80">
        <f>IFERROR(INDEX('Feed List'!$B$2:$I$91,MATCH(Balancer!$A9,'Feed List'!$A$2:$A$91,0),MATCH(Balancer!J$2,'Feed List'!$B$1:$I$1,0)),"")</f>
        <v>0.65</v>
      </c>
      <c r="K9" s="53">
        <f t="shared" si="0"/>
        <v>0.159</v>
      </c>
      <c r="L9" s="54">
        <f t="shared" si="1"/>
        <v>0</v>
      </c>
      <c r="M9" s="55">
        <f t="shared" si="2"/>
        <v>0</v>
      </c>
      <c r="N9" s="55">
        <f t="shared" si="3"/>
        <v>0</v>
      </c>
      <c r="O9" s="55">
        <f t="shared" si="4"/>
        <v>0</v>
      </c>
      <c r="P9" s="55">
        <f t="shared" si="5"/>
        <v>0</v>
      </c>
    </row>
    <row r="10" spans="1:16">
      <c r="A10" s="51">
        <v>15</v>
      </c>
      <c r="B10" s="52">
        <v>0</v>
      </c>
      <c r="C10" s="75" t="str">
        <f>IFERROR(INDEX('Feed List'!$B$2:$I$91,MATCH(Balancer!$A10,'Feed List'!$A$2:$A$91,0),MATCH(Balancer!C$2,'Feed List'!$B$1:$I$1,0)),"")</f>
        <v>ALFALFA PELLETS</v>
      </c>
      <c r="D10" s="75">
        <f>IFERROR(INDEX('Feed List'!$B$2:$I$91,MATCH(Balancer!$A10,'Feed List'!$A$2:$A$91,0),MATCH(Balancer!D$2,'Feed List'!$B$1:$I$1,0)),"")</f>
        <v>2000</v>
      </c>
      <c r="E10" s="76">
        <f>IFERROR(INDEX('Feed List'!$B$2:$I$91,MATCH(Balancer!$A10,'Feed List'!$A$2:$A$91,0),MATCH(Balancer!E$2,'Feed List'!$B$1:$I$1,0)),"")</f>
        <v>130</v>
      </c>
      <c r="F10" s="77">
        <f>IFERROR(INDEX('Feed List'!$B$2:$I$91,MATCH(Balancer!$A10,'Feed List'!$A$2:$A$91,0),MATCH(Balancer!F$2,'Feed List'!$B$1:$I$1,0)),"")</f>
        <v>92</v>
      </c>
      <c r="G10" s="78">
        <f>IFERROR(INDEX('Feed List'!$B$2:$I$91,MATCH(Balancer!$A10,'Feed List'!$A$2:$A$91,0),MATCH(Balancer!G$2,'Feed List'!$B$1:$I$1,0)),"")</f>
        <v>17</v>
      </c>
      <c r="H10" s="79">
        <f>IFERROR(INDEX('Feed List'!$B$2:$I$91,MATCH(Balancer!$A10,'Feed List'!$A$2:$A$91,0),MATCH(Balancer!H$2,'Feed List'!$B$1:$I$1,0)),"")</f>
        <v>1485</v>
      </c>
      <c r="I10" s="80">
        <f>IFERROR(INDEX('Feed List'!$B$2:$I$91,MATCH(Balancer!$A10,'Feed List'!$A$2:$A$91,0),MATCH(Balancer!I$2,'Feed List'!$B$1:$I$1,0)),"")</f>
        <v>1.44</v>
      </c>
      <c r="J10" s="80">
        <f>IFERROR(INDEX('Feed List'!$B$2:$I$91,MATCH(Balancer!$A10,'Feed List'!$A$2:$A$91,0),MATCH(Balancer!J$2,'Feed List'!$B$1:$I$1,0)),"")</f>
        <v>0.22</v>
      </c>
      <c r="K10" s="53">
        <f t="shared" si="0"/>
        <v>6.5000000000000002E-2</v>
      </c>
      <c r="L10" s="54">
        <f t="shared" si="1"/>
        <v>0</v>
      </c>
      <c r="M10" s="55">
        <f t="shared" si="2"/>
        <v>0</v>
      </c>
      <c r="N10" s="55">
        <f t="shared" si="3"/>
        <v>0</v>
      </c>
      <c r="O10" s="55">
        <f t="shared" si="4"/>
        <v>0</v>
      </c>
      <c r="P10" s="55">
        <f t="shared" si="5"/>
        <v>0</v>
      </c>
    </row>
    <row r="11" spans="1:16">
      <c r="A11" s="51">
        <v>51</v>
      </c>
      <c r="B11" s="52">
        <v>0</v>
      </c>
      <c r="C11" s="75" t="str">
        <f>IFERROR(INDEX('Feed List'!$B$2:$I$91,MATCH(Balancer!$A11,'Feed List'!$A$2:$A$91,0),MATCH(Balancer!C$2,'Feed List'!$B$1:$I$1,0)),"")</f>
        <v>LIMESTONE 38%</v>
      </c>
      <c r="D11" s="75">
        <f>IFERROR(INDEX('Feed List'!$B$2:$I$91,MATCH(Balancer!$A11,'Feed List'!$A$2:$A$91,0),MATCH(Balancer!D$2,'Feed List'!$B$1:$I$1,0)),"")</f>
        <v>100</v>
      </c>
      <c r="E11" s="76">
        <f>IFERROR(INDEX('Feed List'!$B$2:$I$91,MATCH(Balancer!$A11,'Feed List'!$A$2:$A$91,0),MATCH(Balancer!E$2,'Feed List'!$B$1:$I$1,0)),"")</f>
        <v>2.25</v>
      </c>
      <c r="F11" s="77">
        <f>IFERROR(INDEX('Feed List'!$B$2:$I$91,MATCH(Balancer!$A11,'Feed List'!$A$2:$A$91,0),MATCH(Balancer!F$2,'Feed List'!$B$1:$I$1,0)),"")</f>
        <v>99.6</v>
      </c>
      <c r="G11" s="78">
        <f>IFERROR(INDEX('Feed List'!$B$2:$I$91,MATCH(Balancer!$A11,'Feed List'!$A$2:$A$91,0),MATCH(Balancer!G$2,'Feed List'!$B$1:$I$1,0)),"")</f>
        <v>0</v>
      </c>
      <c r="H11" s="79">
        <f>IFERROR(INDEX('Feed List'!$B$2:$I$91,MATCH(Balancer!$A11,'Feed List'!$A$2:$A$91,0),MATCH(Balancer!H$2,'Feed List'!$B$1:$I$1,0)),"")</f>
        <v>0</v>
      </c>
      <c r="I11" s="80">
        <f>IFERROR(INDEX('Feed List'!$B$2:$I$91,MATCH(Balancer!$A11,'Feed List'!$A$2:$A$91,0),MATCH(Balancer!I$2,'Feed List'!$B$1:$I$1,0)),"")</f>
        <v>39.4</v>
      </c>
      <c r="J11" s="80">
        <f>IFERROR(INDEX('Feed List'!$B$2:$I$91,MATCH(Balancer!$A11,'Feed List'!$A$2:$A$91,0),MATCH(Balancer!J$2,'Feed List'!$B$1:$I$1,0)),"")</f>
        <v>0.09</v>
      </c>
      <c r="K11" s="53">
        <f t="shared" si="0"/>
        <v>2.2499999999999999E-2</v>
      </c>
      <c r="L11" s="54">
        <f t="shared" si="1"/>
        <v>0</v>
      </c>
      <c r="M11" s="55">
        <f t="shared" si="2"/>
        <v>0</v>
      </c>
      <c r="N11" s="55">
        <f t="shared" si="3"/>
        <v>0</v>
      </c>
      <c r="O11" s="55">
        <f t="shared" si="4"/>
        <v>0</v>
      </c>
      <c r="P11" s="55">
        <f t="shared" si="5"/>
        <v>0</v>
      </c>
    </row>
    <row r="12" spans="1:16">
      <c r="A12" s="51">
        <v>53</v>
      </c>
      <c r="B12" s="52">
        <v>0</v>
      </c>
      <c r="C12" s="75" t="str">
        <f>IFERROR(INDEX('Feed List'!$B$2:$I$91,MATCH(Balancer!$A12,'Feed List'!$A$2:$A$91,0),MATCH(Balancer!C$2,'Feed List'!$B$1:$I$1,0)),"")</f>
        <v>Oyster Shells</v>
      </c>
      <c r="D12" s="75">
        <f>IFERROR(INDEX('Feed List'!$B$2:$I$91,MATCH(Balancer!$A12,'Feed List'!$A$2:$A$91,0),MATCH(Balancer!D$2,'Feed List'!$B$1:$I$1,0)),"")</f>
        <v>50</v>
      </c>
      <c r="E12" s="76">
        <f>IFERROR(INDEX('Feed List'!$B$2:$I$91,MATCH(Balancer!$A12,'Feed List'!$A$2:$A$91,0),MATCH(Balancer!E$2,'Feed List'!$B$1:$I$1,0)),"")</f>
        <v>9.99</v>
      </c>
      <c r="F12" s="77">
        <f>IFERROR(INDEX('Feed List'!$B$2:$I$91,MATCH(Balancer!$A12,'Feed List'!$A$2:$A$91,0),MATCH(Balancer!F$2,'Feed List'!$B$1:$I$1,0)),"")</f>
        <v>99</v>
      </c>
      <c r="G12" s="78">
        <f>IFERROR(INDEX('Feed List'!$B$2:$I$91,MATCH(Balancer!$A12,'Feed List'!$A$2:$A$91,0),MATCH(Balancer!G$2,'Feed List'!$B$1:$I$1,0)),"")</f>
        <v>0</v>
      </c>
      <c r="H12" s="79">
        <f>IFERROR(INDEX('Feed List'!$B$2:$I$91,MATCH(Balancer!$A12,'Feed List'!$A$2:$A$91,0),MATCH(Balancer!H$2,'Feed List'!$B$1:$I$1,0)),"")</f>
        <v>0</v>
      </c>
      <c r="I12" s="80">
        <f>IFERROR(INDEX('Feed List'!$B$2:$I$91,MATCH(Balancer!$A12,'Feed List'!$A$2:$A$91,0),MATCH(Balancer!I$2,'Feed List'!$B$1:$I$1,0)),"")</f>
        <v>33</v>
      </c>
      <c r="J12" s="80">
        <f>IFERROR(INDEX('Feed List'!$B$2:$I$91,MATCH(Balancer!$A12,'Feed List'!$A$2:$A$91,0),MATCH(Balancer!J$2,'Feed List'!$B$1:$I$1,0)),"")</f>
        <v>0</v>
      </c>
      <c r="K12" s="53">
        <f t="shared" si="0"/>
        <v>0.19980000000000001</v>
      </c>
      <c r="L12" s="54">
        <f t="shared" si="1"/>
        <v>0</v>
      </c>
      <c r="M12" s="55">
        <f t="shared" si="2"/>
        <v>0</v>
      </c>
      <c r="N12" s="55">
        <f t="shared" si="3"/>
        <v>0</v>
      </c>
      <c r="O12" s="55">
        <f t="shared" si="4"/>
        <v>0</v>
      </c>
      <c r="P12" s="55">
        <f t="shared" si="5"/>
        <v>0</v>
      </c>
    </row>
    <row r="13" spans="1:16">
      <c r="A13" s="56"/>
      <c r="B13" s="57">
        <f>SUM(B3:B12)</f>
        <v>100</v>
      </c>
      <c r="G13" s="83" t="s">
        <v>7</v>
      </c>
      <c r="H13" s="83"/>
      <c r="I13" s="83"/>
      <c r="J13" s="83"/>
      <c r="L13" s="59"/>
    </row>
    <row r="14" spans="1:16">
      <c r="A14" s="56"/>
      <c r="B14" s="56"/>
      <c r="F14" s="60" t="s">
        <v>12</v>
      </c>
      <c r="G14" s="61" t="s">
        <v>3</v>
      </c>
      <c r="H14" s="62" t="s">
        <v>24</v>
      </c>
      <c r="I14" s="62" t="s">
        <v>4</v>
      </c>
      <c r="J14" s="62" t="s">
        <v>5</v>
      </c>
    </row>
    <row r="15" spans="1:16">
      <c r="A15" s="56"/>
      <c r="B15" s="56"/>
      <c r="F15" s="63">
        <f>SUM(L3:L12)*50</f>
        <v>12.990000000000002</v>
      </c>
      <c r="G15" s="64">
        <f>SUM(M3:M12)</f>
        <v>16</v>
      </c>
      <c r="H15" s="65">
        <f>SUM(N3:N12)</f>
        <v>3000</v>
      </c>
      <c r="I15" s="64">
        <f>SUM(O3:O12)</f>
        <v>3.8</v>
      </c>
      <c r="J15" s="64">
        <f>SUM(P3:P12)</f>
        <v>0.5</v>
      </c>
      <c r="L15" s="45">
        <f>COUNT(L3:L12)</f>
        <v>10</v>
      </c>
    </row>
    <row r="16" spans="1:16">
      <c r="A16" s="56"/>
      <c r="B16" s="56"/>
      <c r="F16" s="66"/>
      <c r="G16" s="67"/>
      <c r="H16" s="67"/>
      <c r="I16" s="67"/>
      <c r="J16" s="68"/>
    </row>
    <row r="17" spans="1:10">
      <c r="A17" s="56"/>
      <c r="B17" s="56"/>
      <c r="J17" s="56"/>
    </row>
    <row r="18" spans="1:10">
      <c r="A18" s="56"/>
      <c r="B18" s="56"/>
      <c r="F18" s="60" t="s">
        <v>19</v>
      </c>
      <c r="G18" s="83" t="s">
        <v>84</v>
      </c>
      <c r="H18" s="83"/>
      <c r="I18" s="83"/>
      <c r="J18" s="83"/>
    </row>
    <row r="19" spans="1:10">
      <c r="A19" s="56"/>
      <c r="B19" s="56"/>
      <c r="C19" s="69" t="s">
        <v>17</v>
      </c>
      <c r="D19" s="69"/>
      <c r="E19" s="69"/>
      <c r="F19" s="69" t="s">
        <v>18</v>
      </c>
      <c r="G19" s="61" t="s">
        <v>3</v>
      </c>
      <c r="H19" s="62" t="s">
        <v>24</v>
      </c>
      <c r="I19" s="62" t="s">
        <v>4</v>
      </c>
      <c r="J19" s="62" t="s">
        <v>5</v>
      </c>
    </row>
    <row r="20" spans="1:10" ht="15">
      <c r="A20" s="56"/>
      <c r="B20" s="56"/>
      <c r="C20" s="84" t="s">
        <v>79</v>
      </c>
      <c r="D20" s="84"/>
      <c r="E20" s="84"/>
      <c r="F20" s="70">
        <v>0.08</v>
      </c>
      <c r="G20" s="71">
        <v>23</v>
      </c>
      <c r="H20" s="71">
        <v>3200</v>
      </c>
      <c r="I20" s="70">
        <v>1</v>
      </c>
      <c r="J20" s="70">
        <v>0.45</v>
      </c>
    </row>
    <row r="21" spans="1:10" ht="15">
      <c r="A21" s="56"/>
      <c r="B21" s="56"/>
      <c r="C21" s="84" t="s">
        <v>80</v>
      </c>
      <c r="D21" s="84"/>
      <c r="E21" s="84"/>
      <c r="F21" s="70">
        <v>0.3</v>
      </c>
      <c r="G21" s="71">
        <v>20</v>
      </c>
      <c r="H21" s="71">
        <v>3200</v>
      </c>
      <c r="I21" s="70">
        <v>0.9</v>
      </c>
      <c r="J21" s="70">
        <v>0.35</v>
      </c>
    </row>
    <row r="22" spans="1:10" ht="15">
      <c r="A22" s="56"/>
      <c r="B22" s="56"/>
      <c r="C22" s="84" t="s">
        <v>81</v>
      </c>
      <c r="D22" s="84"/>
      <c r="E22" s="84"/>
      <c r="F22" s="70">
        <v>0.38</v>
      </c>
      <c r="G22" s="71">
        <v>18</v>
      </c>
      <c r="H22" s="71">
        <v>3200</v>
      </c>
      <c r="I22" s="70">
        <v>0.8</v>
      </c>
      <c r="J22" s="70">
        <v>0.3</v>
      </c>
    </row>
    <row r="23" spans="1:10" ht="15">
      <c r="A23" s="56"/>
      <c r="B23" s="56"/>
      <c r="C23" s="84" t="s">
        <v>13</v>
      </c>
      <c r="D23" s="84"/>
      <c r="E23" s="84"/>
      <c r="F23" s="70">
        <v>0.107</v>
      </c>
      <c r="G23" s="72">
        <v>18</v>
      </c>
      <c r="H23" s="72">
        <v>2850</v>
      </c>
      <c r="I23" s="70">
        <v>0.9</v>
      </c>
      <c r="J23" s="70">
        <v>0.4</v>
      </c>
    </row>
    <row r="24" spans="1:10" ht="15">
      <c r="A24" s="56"/>
      <c r="B24" s="56"/>
      <c r="C24" s="84" t="s">
        <v>14</v>
      </c>
      <c r="D24" s="84"/>
      <c r="E24" s="84"/>
      <c r="F24" s="70">
        <v>0.126</v>
      </c>
      <c r="G24" s="72">
        <v>16</v>
      </c>
      <c r="H24" s="72">
        <v>2850</v>
      </c>
      <c r="I24" s="70">
        <v>0.8</v>
      </c>
      <c r="J24" s="70">
        <v>0.35</v>
      </c>
    </row>
    <row r="25" spans="1:10" ht="15">
      <c r="A25" s="56"/>
      <c r="B25" s="56"/>
      <c r="C25" s="84" t="s">
        <v>15</v>
      </c>
      <c r="D25" s="84"/>
      <c r="E25" s="84"/>
      <c r="F25" s="70">
        <v>0.14169999999999999</v>
      </c>
      <c r="G25" s="72">
        <v>15</v>
      </c>
      <c r="H25" s="72">
        <v>2900</v>
      </c>
      <c r="I25" s="70">
        <v>0.8</v>
      </c>
      <c r="J25" s="70">
        <v>0.3</v>
      </c>
    </row>
    <row r="26" spans="1:10" ht="15">
      <c r="A26" s="56"/>
      <c r="B26" s="56"/>
      <c r="C26" s="84" t="s">
        <v>16</v>
      </c>
      <c r="D26" s="84"/>
      <c r="E26" s="84"/>
      <c r="F26" s="70">
        <v>0.157473</v>
      </c>
      <c r="G26" s="72">
        <v>17</v>
      </c>
      <c r="H26" s="72">
        <v>2900</v>
      </c>
      <c r="I26" s="70">
        <v>2</v>
      </c>
      <c r="J26" s="70">
        <v>0.32</v>
      </c>
    </row>
    <row r="27" spans="1:10" ht="15">
      <c r="A27" s="56"/>
      <c r="B27" s="56"/>
      <c r="C27" s="84" t="s">
        <v>82</v>
      </c>
      <c r="D27" s="84"/>
      <c r="E27" s="84"/>
      <c r="F27" s="70">
        <v>0.22</v>
      </c>
      <c r="G27" s="72">
        <v>15</v>
      </c>
      <c r="H27" s="72">
        <v>3250</v>
      </c>
      <c r="I27" s="70">
        <v>3.25</v>
      </c>
      <c r="J27" s="70">
        <v>0.25</v>
      </c>
    </row>
    <row r="28" spans="1:10" ht="15">
      <c r="A28" s="56"/>
      <c r="B28" s="56"/>
      <c r="C28" s="85" t="s">
        <v>20</v>
      </c>
      <c r="D28" s="85"/>
      <c r="E28" s="85"/>
      <c r="F28" s="73">
        <v>0.11</v>
      </c>
      <c r="G28" s="74">
        <v>17</v>
      </c>
      <c r="H28" s="74">
        <v>2800</v>
      </c>
      <c r="I28" s="73">
        <v>0.9</v>
      </c>
      <c r="J28" s="73">
        <v>0.4</v>
      </c>
    </row>
    <row r="29" spans="1:10" ht="15">
      <c r="A29" s="56"/>
      <c r="B29" s="56"/>
      <c r="C29" s="85" t="s">
        <v>21</v>
      </c>
      <c r="D29" s="85"/>
      <c r="E29" s="85"/>
      <c r="F29" s="73">
        <v>0.14000000000000001</v>
      </c>
      <c r="G29" s="74">
        <v>15</v>
      </c>
      <c r="H29" s="74">
        <v>2800</v>
      </c>
      <c r="I29" s="73">
        <v>0.8</v>
      </c>
      <c r="J29" s="73">
        <v>0.35</v>
      </c>
    </row>
    <row r="30" spans="1:10" ht="15">
      <c r="A30" s="56"/>
      <c r="B30" s="56"/>
      <c r="C30" s="85" t="s">
        <v>22</v>
      </c>
      <c r="D30" s="85"/>
      <c r="E30" s="85"/>
      <c r="F30" s="73">
        <v>0.16</v>
      </c>
      <c r="G30" s="74">
        <v>14</v>
      </c>
      <c r="H30" s="74">
        <v>2850</v>
      </c>
      <c r="I30" s="73">
        <v>0.8</v>
      </c>
      <c r="J30" s="73">
        <v>0.3</v>
      </c>
    </row>
    <row r="31" spans="1:10" ht="15">
      <c r="A31" s="56"/>
      <c r="B31" s="56"/>
      <c r="C31" s="85" t="s">
        <v>23</v>
      </c>
      <c r="D31" s="85"/>
      <c r="E31" s="85"/>
      <c r="F31" s="73">
        <v>0.17</v>
      </c>
      <c r="G31" s="74">
        <v>16</v>
      </c>
      <c r="H31" s="74">
        <v>2850</v>
      </c>
      <c r="I31" s="73">
        <v>1.8</v>
      </c>
      <c r="J31" s="73">
        <v>0.35</v>
      </c>
    </row>
    <row r="32" spans="1:10" ht="15">
      <c r="A32" s="56"/>
      <c r="B32" s="56"/>
      <c r="C32" s="85" t="s">
        <v>83</v>
      </c>
      <c r="D32" s="85"/>
      <c r="E32" s="85"/>
      <c r="F32" s="73">
        <v>0.25</v>
      </c>
      <c r="G32" s="74">
        <v>14</v>
      </c>
      <c r="H32" s="74">
        <v>3600</v>
      </c>
      <c r="I32" s="73">
        <v>3</v>
      </c>
      <c r="J32" s="73">
        <v>0.24</v>
      </c>
    </row>
    <row r="33" spans="1:10">
      <c r="A33" s="56"/>
      <c r="B33" s="56"/>
      <c r="J33" s="56"/>
    </row>
    <row r="34" spans="1:10">
      <c r="A34" s="56"/>
      <c r="B34" s="82" t="s">
        <v>100</v>
      </c>
      <c r="C34" s="82"/>
      <c r="D34" s="82"/>
      <c r="E34" s="82"/>
      <c r="F34" s="82"/>
      <c r="G34" s="82"/>
      <c r="H34" s="82"/>
      <c r="I34" s="82"/>
      <c r="J34" s="82"/>
    </row>
    <row r="35" spans="1:10">
      <c r="A35" s="56"/>
      <c r="B35" s="82" t="s">
        <v>101</v>
      </c>
      <c r="C35" s="82"/>
      <c r="D35" s="82"/>
      <c r="E35" s="82"/>
      <c r="F35" s="82"/>
      <c r="G35" s="82"/>
      <c r="H35" s="82"/>
      <c r="I35" s="82"/>
      <c r="J35" s="82"/>
    </row>
    <row r="36" spans="1:10">
      <c r="A36" s="56"/>
      <c r="B36" s="82" t="s">
        <v>102</v>
      </c>
      <c r="C36" s="82"/>
      <c r="D36" s="82"/>
      <c r="E36" s="82"/>
      <c r="F36" s="82"/>
      <c r="G36" s="82"/>
      <c r="H36" s="82"/>
      <c r="I36" s="82"/>
      <c r="J36" s="82"/>
    </row>
    <row r="37" spans="1:10">
      <c r="A37" s="56"/>
      <c r="B37" s="56"/>
      <c r="J37" s="56"/>
    </row>
    <row r="38" spans="1:10">
      <c r="A38" s="56"/>
      <c r="B38" s="56"/>
      <c r="J38" s="56"/>
    </row>
    <row r="39" spans="1:10">
      <c r="A39" s="56"/>
      <c r="B39" s="56"/>
      <c r="J39" s="56"/>
    </row>
    <row r="40" spans="1:10">
      <c r="A40" s="56"/>
      <c r="B40" s="56"/>
      <c r="J40" s="56"/>
    </row>
    <row r="41" spans="1:10">
      <c r="A41" s="56"/>
      <c r="B41" s="56"/>
      <c r="J41" s="56"/>
    </row>
    <row r="42" spans="1:10">
      <c r="A42" s="56"/>
      <c r="B42" s="56"/>
      <c r="J42" s="56"/>
    </row>
    <row r="43" spans="1:10">
      <c r="A43" s="56"/>
      <c r="B43" s="56"/>
      <c r="J43" s="56"/>
    </row>
    <row r="44" spans="1:10">
      <c r="A44" s="56"/>
      <c r="B44" s="56"/>
      <c r="J44" s="56"/>
    </row>
  </sheetData>
  <mergeCells count="20">
    <mergeCell ref="A1:B1"/>
    <mergeCell ref="C1:J1"/>
    <mergeCell ref="C22:E22"/>
    <mergeCell ref="C23:E23"/>
    <mergeCell ref="C24:E24"/>
    <mergeCell ref="B34:J34"/>
    <mergeCell ref="B35:J35"/>
    <mergeCell ref="B36:J36"/>
    <mergeCell ref="G18:J18"/>
    <mergeCell ref="G13:J13"/>
    <mergeCell ref="C20:E20"/>
    <mergeCell ref="C21:E21"/>
    <mergeCell ref="C25:E25"/>
    <mergeCell ref="C26:E26"/>
    <mergeCell ref="C32:E32"/>
    <mergeCell ref="C27:E27"/>
    <mergeCell ref="C28:E28"/>
    <mergeCell ref="C29:E29"/>
    <mergeCell ref="C30:E30"/>
    <mergeCell ref="C31:E31"/>
  </mergeCells>
  <pageMargins left="0.74791666666666667" right="0.74791666666666667" top="1.6666666666666667" bottom="1.6666666666666667" header="0" footer="0"/>
  <pageSetup scale="72" firstPageNumber="0" fitToWidth="0" orientation="landscape" cellComments="atEnd" r:id="rId1"/>
  <headerFooter alignWithMargins="0">
    <oddHeader>&amp;CTAB]</oddHeader>
    <oddFooter>&amp;CPage PAGE]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1"/>
  <sheetViews>
    <sheetView workbookViewId="0">
      <pane ySplit="1" topLeftCell="A41" activePane="bottomLeft" state="frozen"/>
      <selection pane="bottomLeft" activeCell="B40" sqref="B40"/>
    </sheetView>
  </sheetViews>
  <sheetFormatPr defaultRowHeight="13.2"/>
  <cols>
    <col min="1" max="1" width="3.33203125" style="2" customWidth="1"/>
    <col min="2" max="2" width="28.6640625" customWidth="1"/>
    <col min="3" max="3" width="10.88671875" customWidth="1"/>
    <col min="4" max="4" width="12.6640625" customWidth="1"/>
    <col min="5" max="5" width="8.88671875" style="2"/>
    <col min="6" max="6" width="11" style="2" customWidth="1"/>
    <col min="7" max="7" width="11.88671875" style="2" customWidth="1"/>
    <col min="8" max="8" width="7.33203125" style="2" customWidth="1"/>
    <col min="9" max="9" width="6.6640625" style="2" customWidth="1"/>
  </cols>
  <sheetData>
    <row r="1" spans="1:9" ht="15.6">
      <c r="A1" s="29"/>
      <c r="B1" s="40" t="s">
        <v>94</v>
      </c>
      <c r="C1" s="41" t="s">
        <v>90</v>
      </c>
      <c r="D1" s="41" t="s">
        <v>91</v>
      </c>
      <c r="E1" s="41" t="s">
        <v>2</v>
      </c>
      <c r="F1" s="42" t="s">
        <v>92</v>
      </c>
      <c r="G1" s="41" t="s">
        <v>93</v>
      </c>
      <c r="H1" s="41" t="s">
        <v>4</v>
      </c>
      <c r="I1" s="43" t="s">
        <v>5</v>
      </c>
    </row>
    <row r="2" spans="1:9">
      <c r="A2" s="30">
        <v>1</v>
      </c>
      <c r="B2" s="3" t="s">
        <v>77</v>
      </c>
      <c r="C2" s="10">
        <v>2000</v>
      </c>
      <c r="D2" s="11">
        <v>150</v>
      </c>
      <c r="E2" s="12">
        <v>89</v>
      </c>
      <c r="F2" s="13">
        <v>26</v>
      </c>
      <c r="G2" s="14">
        <v>2767</v>
      </c>
      <c r="H2" s="13">
        <v>2.88</v>
      </c>
      <c r="I2" s="31">
        <v>0.34</v>
      </c>
    </row>
    <row r="3" spans="1:9">
      <c r="A3" s="30">
        <v>2</v>
      </c>
      <c r="B3" s="3" t="s">
        <v>25</v>
      </c>
      <c r="C3" s="10">
        <v>2000</v>
      </c>
      <c r="D3" s="11">
        <v>120</v>
      </c>
      <c r="E3" s="12">
        <v>89</v>
      </c>
      <c r="F3" s="13">
        <v>12.4</v>
      </c>
      <c r="G3" s="14">
        <v>2900</v>
      </c>
      <c r="H3" s="13">
        <v>0.06</v>
      </c>
      <c r="I3" s="31">
        <v>0.47</v>
      </c>
    </row>
    <row r="4" spans="1:9">
      <c r="A4" s="30">
        <v>3</v>
      </c>
      <c r="B4" s="5" t="s">
        <v>1</v>
      </c>
      <c r="C4" s="15">
        <v>50</v>
      </c>
      <c r="D4" s="16">
        <v>12.99</v>
      </c>
      <c r="E4" s="17">
        <v>89</v>
      </c>
      <c r="F4" s="17">
        <v>16</v>
      </c>
      <c r="G4" s="18">
        <v>3000</v>
      </c>
      <c r="H4" s="17">
        <v>3.8</v>
      </c>
      <c r="I4" s="32">
        <v>0.5</v>
      </c>
    </row>
    <row r="5" spans="1:9">
      <c r="A5" s="30">
        <v>4</v>
      </c>
      <c r="B5" s="3" t="s">
        <v>26</v>
      </c>
      <c r="C5" s="10">
        <v>100</v>
      </c>
      <c r="D5" s="11">
        <v>9.5</v>
      </c>
      <c r="E5" s="12">
        <v>88</v>
      </c>
      <c r="F5" s="13">
        <v>8.9</v>
      </c>
      <c r="G5" s="14">
        <v>3470</v>
      </c>
      <c r="H5" s="13">
        <v>0.02</v>
      </c>
      <c r="I5" s="31">
        <v>0.28000000000000003</v>
      </c>
    </row>
    <row r="6" spans="1:9">
      <c r="A6" s="30">
        <v>5</v>
      </c>
      <c r="B6" s="3" t="s">
        <v>75</v>
      </c>
      <c r="C6" s="10">
        <v>40</v>
      </c>
      <c r="D6" s="11">
        <v>69.95</v>
      </c>
      <c r="E6" s="12">
        <v>91</v>
      </c>
      <c r="F6" s="13">
        <v>62</v>
      </c>
      <c r="G6" s="14">
        <v>3811</v>
      </c>
      <c r="H6" s="13">
        <v>0.06</v>
      </c>
      <c r="I6" s="31">
        <v>0.51</v>
      </c>
    </row>
    <row r="7" spans="1:9">
      <c r="A7" s="30">
        <v>6</v>
      </c>
      <c r="B7" s="3" t="s">
        <v>30</v>
      </c>
      <c r="C7" s="10">
        <v>2000</v>
      </c>
      <c r="D7" s="11">
        <v>294</v>
      </c>
      <c r="E7" s="12">
        <v>92</v>
      </c>
      <c r="F7" s="13">
        <v>41.4</v>
      </c>
      <c r="G7" s="14">
        <v>2320</v>
      </c>
      <c r="H7" s="13">
        <v>0.2</v>
      </c>
      <c r="I7" s="31">
        <v>1.05</v>
      </c>
    </row>
    <row r="8" spans="1:9">
      <c r="A8" s="30">
        <v>7</v>
      </c>
      <c r="B8" s="3" t="s">
        <v>89</v>
      </c>
      <c r="C8" s="10">
        <v>50</v>
      </c>
      <c r="D8" s="11">
        <v>65.91</v>
      </c>
      <c r="E8" s="12">
        <v>93</v>
      </c>
      <c r="F8" s="13">
        <v>24.8</v>
      </c>
      <c r="G8" s="14">
        <v>3957</v>
      </c>
      <c r="H8" s="13">
        <v>0.25</v>
      </c>
      <c r="I8" s="31">
        <v>0.5</v>
      </c>
    </row>
    <row r="9" spans="1:9">
      <c r="A9" s="30">
        <v>8</v>
      </c>
      <c r="B9" s="3" t="s">
        <v>27</v>
      </c>
      <c r="C9" s="10">
        <v>2000</v>
      </c>
      <c r="D9" s="11">
        <v>80</v>
      </c>
      <c r="E9" s="12">
        <v>88</v>
      </c>
      <c r="F9" s="13">
        <v>11</v>
      </c>
      <c r="G9" s="14">
        <v>3376</v>
      </c>
      <c r="H9" s="13">
        <v>0.04</v>
      </c>
      <c r="I9" s="31">
        <v>0.3</v>
      </c>
    </row>
    <row r="10" spans="1:9">
      <c r="A10" s="30">
        <v>9</v>
      </c>
      <c r="B10" s="3" t="s">
        <v>28</v>
      </c>
      <c r="C10" s="10">
        <v>2000</v>
      </c>
      <c r="D10" s="11">
        <v>110</v>
      </c>
      <c r="E10" s="12">
        <v>89</v>
      </c>
      <c r="F10" s="13">
        <v>13</v>
      </c>
      <c r="G10" s="14">
        <v>2625</v>
      </c>
      <c r="H10" s="13">
        <v>0.06</v>
      </c>
      <c r="I10" s="31">
        <v>0.27</v>
      </c>
    </row>
    <row r="11" spans="1:9">
      <c r="A11" s="30">
        <v>10</v>
      </c>
      <c r="B11" s="3" t="s">
        <v>88</v>
      </c>
      <c r="C11" s="10">
        <v>50</v>
      </c>
      <c r="D11" s="11">
        <v>14</v>
      </c>
      <c r="E11" s="12">
        <v>88</v>
      </c>
      <c r="F11" s="13">
        <v>12.1</v>
      </c>
      <c r="G11" s="14">
        <v>2931</v>
      </c>
      <c r="H11" s="13">
        <v>0.06</v>
      </c>
      <c r="I11" s="31">
        <v>0.32</v>
      </c>
    </row>
    <row r="12" spans="1:9">
      <c r="A12" s="30">
        <v>11</v>
      </c>
      <c r="B12" s="3" t="s">
        <v>31</v>
      </c>
      <c r="C12" s="10">
        <v>2000</v>
      </c>
      <c r="D12" s="11">
        <v>318</v>
      </c>
      <c r="E12" s="12">
        <v>89</v>
      </c>
      <c r="F12" s="13">
        <v>48.9</v>
      </c>
      <c r="G12" s="14">
        <v>2990</v>
      </c>
      <c r="H12" s="13">
        <v>0.28999999999999998</v>
      </c>
      <c r="I12" s="31">
        <v>0.65</v>
      </c>
    </row>
    <row r="13" spans="1:9">
      <c r="A13" s="30">
        <v>12</v>
      </c>
      <c r="B13" s="3" t="s">
        <v>76</v>
      </c>
      <c r="C13" s="10">
        <v>2000</v>
      </c>
      <c r="D13" s="11">
        <v>400</v>
      </c>
      <c r="E13" s="12">
        <v>89</v>
      </c>
      <c r="F13" s="13">
        <v>52</v>
      </c>
      <c r="G13" s="14">
        <v>3300</v>
      </c>
      <c r="H13" s="13">
        <v>0.27</v>
      </c>
      <c r="I13" s="31">
        <v>0.62</v>
      </c>
    </row>
    <row r="14" spans="1:9">
      <c r="A14" s="30">
        <v>13</v>
      </c>
      <c r="B14" s="3" t="s">
        <v>29</v>
      </c>
      <c r="C14" s="10">
        <v>2000</v>
      </c>
      <c r="D14" s="11">
        <v>80</v>
      </c>
      <c r="E14" s="12">
        <v>89</v>
      </c>
      <c r="F14" s="13">
        <v>14.1</v>
      </c>
      <c r="G14" s="14">
        <v>3167</v>
      </c>
      <c r="H14" s="13">
        <v>0.05</v>
      </c>
      <c r="I14" s="31">
        <v>0.37</v>
      </c>
    </row>
    <row r="15" spans="1:9">
      <c r="A15" s="30">
        <v>14</v>
      </c>
      <c r="B15" s="3"/>
      <c r="C15" s="10"/>
      <c r="D15" s="11"/>
      <c r="E15" s="12"/>
      <c r="F15" s="13"/>
      <c r="G15" s="14"/>
      <c r="H15" s="13"/>
      <c r="I15" s="31"/>
    </row>
    <row r="16" spans="1:9">
      <c r="A16" s="30">
        <v>15</v>
      </c>
      <c r="B16" s="3" t="s">
        <v>32</v>
      </c>
      <c r="C16" s="10">
        <v>2000</v>
      </c>
      <c r="D16" s="11">
        <v>130</v>
      </c>
      <c r="E16" s="12">
        <v>92</v>
      </c>
      <c r="F16" s="13">
        <v>17</v>
      </c>
      <c r="G16" s="14">
        <v>1485</v>
      </c>
      <c r="H16" s="13">
        <v>1.44</v>
      </c>
      <c r="I16" s="31">
        <v>0.22</v>
      </c>
    </row>
    <row r="17" spans="1:9">
      <c r="A17" s="30">
        <v>16</v>
      </c>
      <c r="B17" s="3" t="s">
        <v>33</v>
      </c>
      <c r="C17" s="10">
        <v>2000</v>
      </c>
      <c r="D17" s="11">
        <v>78</v>
      </c>
      <c r="E17" s="12">
        <v>77</v>
      </c>
      <c r="F17" s="13">
        <v>5.8</v>
      </c>
      <c r="G17" s="14">
        <v>1697.5419999999999</v>
      </c>
      <c r="H17" s="13">
        <v>1</v>
      </c>
      <c r="I17" s="31">
        <v>0.11</v>
      </c>
    </row>
    <row r="18" spans="1:9">
      <c r="A18" s="30">
        <v>17</v>
      </c>
      <c r="B18" s="3" t="s">
        <v>34</v>
      </c>
      <c r="C18" s="10">
        <v>2000</v>
      </c>
      <c r="D18" s="11">
        <v>140</v>
      </c>
      <c r="E18" s="12">
        <v>92</v>
      </c>
      <c r="F18" s="13">
        <v>29.7</v>
      </c>
      <c r="G18" s="14">
        <v>3097</v>
      </c>
      <c r="H18" s="13">
        <v>0.17</v>
      </c>
      <c r="I18" s="31">
        <v>0.72</v>
      </c>
    </row>
    <row r="19" spans="1:9">
      <c r="A19" s="30">
        <v>18</v>
      </c>
      <c r="B19" s="3" t="s">
        <v>35</v>
      </c>
      <c r="C19" s="10">
        <v>2000</v>
      </c>
      <c r="D19" s="11">
        <v>110</v>
      </c>
      <c r="E19" s="12">
        <v>90</v>
      </c>
      <c r="F19" s="13">
        <v>21</v>
      </c>
      <c r="G19" s="14">
        <v>2228</v>
      </c>
      <c r="H19" s="13">
        <v>0.4</v>
      </c>
      <c r="I19" s="31">
        <v>0.8</v>
      </c>
    </row>
    <row r="20" spans="1:9">
      <c r="A20" s="30">
        <v>19</v>
      </c>
      <c r="B20" s="3" t="s">
        <v>36</v>
      </c>
      <c r="C20" s="10">
        <v>2000</v>
      </c>
      <c r="D20" s="11">
        <v>150</v>
      </c>
      <c r="E20" s="12">
        <v>92</v>
      </c>
      <c r="F20" s="13">
        <v>23.9</v>
      </c>
      <c r="G20" s="14">
        <v>2519</v>
      </c>
      <c r="H20" s="13">
        <v>0.15</v>
      </c>
      <c r="I20" s="31">
        <v>0.6</v>
      </c>
    </row>
    <row r="21" spans="1:9">
      <c r="A21" s="30">
        <v>20</v>
      </c>
      <c r="B21" s="3" t="s">
        <v>37</v>
      </c>
      <c r="C21" s="10">
        <v>2000</v>
      </c>
      <c r="D21" s="11">
        <v>275</v>
      </c>
      <c r="E21" s="12">
        <v>99.2</v>
      </c>
      <c r="F21" s="13">
        <v>0</v>
      </c>
      <c r="G21" s="14">
        <v>6283</v>
      </c>
      <c r="H21" s="13">
        <v>0</v>
      </c>
      <c r="I21" s="31">
        <v>0</v>
      </c>
    </row>
    <row r="22" spans="1:9">
      <c r="A22" s="30">
        <v>21</v>
      </c>
      <c r="B22" s="3" t="s">
        <v>38</v>
      </c>
      <c r="C22" s="10">
        <v>2000</v>
      </c>
      <c r="D22" s="11">
        <v>240</v>
      </c>
      <c r="E22" s="12">
        <v>93</v>
      </c>
      <c r="F22" s="13">
        <v>90</v>
      </c>
      <c r="G22" s="14">
        <v>3276</v>
      </c>
      <c r="H22" s="13">
        <v>0.33</v>
      </c>
      <c r="I22" s="31">
        <v>0.55000000000000004</v>
      </c>
    </row>
    <row r="23" spans="1:9">
      <c r="A23" s="30">
        <v>22</v>
      </c>
      <c r="B23" s="3" t="s">
        <v>39</v>
      </c>
      <c r="C23" s="10">
        <v>2000</v>
      </c>
      <c r="D23" s="11">
        <v>120</v>
      </c>
      <c r="E23" s="12">
        <v>90</v>
      </c>
      <c r="F23" s="13">
        <v>11.1</v>
      </c>
      <c r="G23" s="14">
        <v>3269</v>
      </c>
      <c r="H23" s="13">
        <v>0.05</v>
      </c>
      <c r="I23" s="31">
        <v>0.52</v>
      </c>
    </row>
    <row r="24" spans="1:9">
      <c r="A24" s="30">
        <v>23</v>
      </c>
      <c r="B24" s="3" t="s">
        <v>40</v>
      </c>
      <c r="C24" s="10">
        <v>2000</v>
      </c>
      <c r="D24" s="11">
        <v>240</v>
      </c>
      <c r="E24" s="12">
        <v>94</v>
      </c>
      <c r="F24" s="13">
        <v>54</v>
      </c>
      <c r="G24" s="14">
        <v>1754</v>
      </c>
      <c r="H24" s="13">
        <v>9.18</v>
      </c>
      <c r="I24" s="31">
        <v>4.88</v>
      </c>
    </row>
    <row r="25" spans="1:9">
      <c r="A25" s="30">
        <v>24</v>
      </c>
      <c r="B25" s="3" t="s">
        <v>41</v>
      </c>
      <c r="C25" s="10">
        <v>2000</v>
      </c>
      <c r="D25" s="11">
        <v>240</v>
      </c>
      <c r="E25" s="12">
        <v>90</v>
      </c>
      <c r="F25" s="13">
        <v>43</v>
      </c>
      <c r="G25" s="14">
        <v>1300.7140000000002</v>
      </c>
      <c r="H25" s="13">
        <v>13.83</v>
      </c>
      <c r="I25" s="31">
        <v>7.18</v>
      </c>
    </row>
    <row r="26" spans="1:9">
      <c r="A26" s="30">
        <v>25</v>
      </c>
      <c r="B26" s="3" t="s">
        <v>42</v>
      </c>
      <c r="C26" s="10">
        <v>2000</v>
      </c>
      <c r="D26" s="11">
        <v>140</v>
      </c>
      <c r="E26" s="12">
        <v>94</v>
      </c>
      <c r="F26" s="13">
        <v>34.4</v>
      </c>
      <c r="G26" s="14">
        <v>2228</v>
      </c>
      <c r="H26" s="13">
        <v>0.2</v>
      </c>
      <c r="I26" s="31">
        <v>0.68</v>
      </c>
    </row>
    <row r="27" spans="1:9">
      <c r="A27" s="30">
        <v>26</v>
      </c>
      <c r="B27" s="3" t="s">
        <v>43</v>
      </c>
      <c r="C27" s="10">
        <v>2000</v>
      </c>
      <c r="D27" s="11">
        <v>100</v>
      </c>
      <c r="E27" s="12">
        <v>90</v>
      </c>
      <c r="F27" s="13">
        <v>25.38</v>
      </c>
      <c r="G27" s="14">
        <v>2182.5540000000001</v>
      </c>
      <c r="H27" s="13">
        <v>0.15</v>
      </c>
      <c r="I27" s="31">
        <v>0.39</v>
      </c>
    </row>
    <row r="28" spans="1:9">
      <c r="A28" s="30">
        <v>27</v>
      </c>
      <c r="B28" s="3" t="s">
        <v>44</v>
      </c>
      <c r="C28" s="10">
        <v>2000</v>
      </c>
      <c r="D28" s="11">
        <v>135</v>
      </c>
      <c r="E28" s="12">
        <v>92</v>
      </c>
      <c r="F28" s="13">
        <v>48</v>
      </c>
      <c r="G28" s="14">
        <v>1985</v>
      </c>
      <c r="H28" s="13">
        <v>0.18</v>
      </c>
      <c r="I28" s="31">
        <v>0.6</v>
      </c>
    </row>
    <row r="29" spans="1:9">
      <c r="A29" s="30">
        <v>28</v>
      </c>
      <c r="B29" s="3" t="s">
        <v>45</v>
      </c>
      <c r="C29" s="10">
        <v>2000</v>
      </c>
      <c r="D29" s="11">
        <v>35</v>
      </c>
      <c r="E29" s="12">
        <v>91</v>
      </c>
      <c r="F29" s="13">
        <v>7.8</v>
      </c>
      <c r="G29" s="14">
        <v>1146.3920000000001</v>
      </c>
      <c r="H29" s="13">
        <v>0.26</v>
      </c>
      <c r="I29" s="31">
        <v>7.0000000000000007E-2</v>
      </c>
    </row>
    <row r="30" spans="1:9">
      <c r="A30" s="30">
        <v>29</v>
      </c>
      <c r="B30" s="3" t="s">
        <v>78</v>
      </c>
      <c r="C30" s="10">
        <v>2000</v>
      </c>
      <c r="D30" s="11">
        <v>0</v>
      </c>
      <c r="E30" s="12">
        <v>89</v>
      </c>
      <c r="F30" s="13">
        <v>8</v>
      </c>
      <c r="G30" s="14">
        <v>2050</v>
      </c>
      <c r="H30" s="13">
        <v>0.16</v>
      </c>
      <c r="I30" s="31">
        <v>0.25</v>
      </c>
    </row>
    <row r="31" spans="1:9">
      <c r="A31" s="30">
        <v>30</v>
      </c>
      <c r="B31" s="3" t="s">
        <v>46</v>
      </c>
      <c r="C31" s="10">
        <v>2000</v>
      </c>
      <c r="D31" s="11">
        <v>110</v>
      </c>
      <c r="E31" s="12">
        <v>91</v>
      </c>
      <c r="F31" s="13">
        <v>14.1</v>
      </c>
      <c r="G31" s="14">
        <v>1631.404</v>
      </c>
      <c r="H31" s="13">
        <v>0.08</v>
      </c>
      <c r="I31" s="31">
        <v>1.7</v>
      </c>
    </row>
    <row r="32" spans="1:9">
      <c r="A32" s="30">
        <v>31</v>
      </c>
      <c r="B32" s="3" t="s">
        <v>47</v>
      </c>
      <c r="C32" s="10">
        <v>2000</v>
      </c>
      <c r="D32" s="11">
        <v>40</v>
      </c>
      <c r="E32" s="12">
        <v>90</v>
      </c>
      <c r="F32" s="13">
        <v>3.3</v>
      </c>
      <c r="G32" s="14">
        <v>838</v>
      </c>
      <c r="H32" s="13">
        <v>0.1</v>
      </c>
      <c r="I32" s="31">
        <v>0.08</v>
      </c>
    </row>
    <row r="33" spans="1:9">
      <c r="A33" s="30">
        <v>32</v>
      </c>
      <c r="B33" s="3" t="s">
        <v>48</v>
      </c>
      <c r="C33" s="10">
        <v>2000</v>
      </c>
      <c r="D33" s="11">
        <v>42</v>
      </c>
      <c r="E33" s="12">
        <v>91.2</v>
      </c>
      <c r="F33" s="13">
        <v>6.7</v>
      </c>
      <c r="G33" s="14">
        <v>330.69000000000005</v>
      </c>
      <c r="H33" s="13">
        <v>0.09</v>
      </c>
      <c r="I33" s="31">
        <v>0.08</v>
      </c>
    </row>
    <row r="34" spans="1:9">
      <c r="A34" s="30">
        <v>33</v>
      </c>
      <c r="B34" s="3" t="s">
        <v>49</v>
      </c>
      <c r="C34" s="10">
        <v>2000</v>
      </c>
      <c r="D34" s="11">
        <v>110</v>
      </c>
      <c r="E34" s="12">
        <v>91</v>
      </c>
      <c r="F34" s="13">
        <v>12.1</v>
      </c>
      <c r="G34" s="14">
        <v>1873.9100000000003</v>
      </c>
      <c r="H34" s="13">
        <v>0.49</v>
      </c>
      <c r="I34" s="31">
        <v>0.21</v>
      </c>
    </row>
    <row r="35" spans="1:9">
      <c r="A35" s="30">
        <v>34</v>
      </c>
      <c r="B35" s="3" t="s">
        <v>50</v>
      </c>
      <c r="C35" s="10">
        <v>2000</v>
      </c>
      <c r="D35" s="11">
        <v>140</v>
      </c>
      <c r="E35" s="12">
        <v>90</v>
      </c>
      <c r="F35" s="13">
        <v>44.6</v>
      </c>
      <c r="G35" s="14">
        <v>1763.6799999999998</v>
      </c>
      <c r="H35" s="13">
        <v>0.49</v>
      </c>
      <c r="I35" s="31">
        <v>1.26</v>
      </c>
    </row>
    <row r="36" spans="1:9">
      <c r="A36" s="30">
        <v>35</v>
      </c>
      <c r="B36" s="3" t="s">
        <v>51</v>
      </c>
      <c r="C36" s="10">
        <v>2000</v>
      </c>
      <c r="D36" s="11">
        <v>170</v>
      </c>
      <c r="E36" s="12">
        <v>90</v>
      </c>
      <c r="F36" s="13">
        <v>33.54</v>
      </c>
      <c r="G36" s="14">
        <v>1322.7600000000002</v>
      </c>
      <c r="H36" s="13">
        <v>0.47</v>
      </c>
      <c r="I36" s="31">
        <v>1.0900000000000001</v>
      </c>
    </row>
    <row r="37" spans="1:9">
      <c r="A37" s="30">
        <v>36</v>
      </c>
      <c r="B37" s="3" t="s">
        <v>52</v>
      </c>
      <c r="C37" s="10">
        <v>2000</v>
      </c>
      <c r="D37" s="11">
        <v>90</v>
      </c>
      <c r="E37" s="12">
        <v>89</v>
      </c>
      <c r="F37" s="13">
        <v>18.399999999999999</v>
      </c>
      <c r="G37" s="14">
        <v>1851.8640000000003</v>
      </c>
      <c r="H37" s="13">
        <v>0.13</v>
      </c>
      <c r="I37" s="31">
        <v>1.18</v>
      </c>
    </row>
    <row r="38" spans="1:9">
      <c r="A38" s="30">
        <v>37</v>
      </c>
      <c r="B38" s="3" t="s">
        <v>53</v>
      </c>
      <c r="C38" s="10">
        <v>2000</v>
      </c>
      <c r="D38" s="11">
        <v>90</v>
      </c>
      <c r="E38" s="12">
        <v>94</v>
      </c>
      <c r="F38" s="13">
        <v>28.1</v>
      </c>
      <c r="G38" s="14">
        <v>1697.5419999999999</v>
      </c>
      <c r="H38" s="13">
        <v>0.05</v>
      </c>
      <c r="I38" s="31">
        <v>0.45</v>
      </c>
    </row>
    <row r="39" spans="1:9">
      <c r="A39" s="30">
        <v>38</v>
      </c>
      <c r="B39" s="4"/>
      <c r="C39" s="10"/>
      <c r="D39" s="11"/>
      <c r="E39" s="12"/>
      <c r="F39" s="13"/>
      <c r="G39" s="14"/>
      <c r="H39" s="13"/>
      <c r="I39" s="31"/>
    </row>
    <row r="40" spans="1:9">
      <c r="A40" s="30">
        <v>39</v>
      </c>
      <c r="B40" s="4"/>
      <c r="C40" s="10"/>
      <c r="D40" s="11"/>
      <c r="E40" s="12"/>
      <c r="F40" s="13"/>
      <c r="G40" s="14"/>
      <c r="H40" s="13"/>
      <c r="I40" s="31"/>
    </row>
    <row r="41" spans="1:9">
      <c r="A41" s="30">
        <v>40</v>
      </c>
      <c r="B41" s="4"/>
      <c r="C41" s="10"/>
      <c r="D41" s="11"/>
      <c r="E41" s="12"/>
      <c r="F41" s="13"/>
      <c r="G41" s="14"/>
      <c r="H41" s="13"/>
      <c r="I41" s="31"/>
    </row>
    <row r="42" spans="1:9">
      <c r="A42" s="30">
        <v>41</v>
      </c>
      <c r="B42" s="4"/>
      <c r="C42" s="10"/>
      <c r="D42" s="11"/>
      <c r="E42" s="12"/>
      <c r="F42" s="13"/>
      <c r="G42" s="14"/>
      <c r="H42" s="13"/>
      <c r="I42" s="31"/>
    </row>
    <row r="43" spans="1:9">
      <c r="A43" s="30">
        <v>42</v>
      </c>
      <c r="B43" s="4"/>
      <c r="C43" s="10"/>
      <c r="D43" s="11"/>
      <c r="E43" s="12"/>
      <c r="F43" s="13"/>
      <c r="G43" s="14"/>
      <c r="H43" s="13"/>
      <c r="I43" s="31"/>
    </row>
    <row r="44" spans="1:9">
      <c r="A44" s="30">
        <v>43</v>
      </c>
      <c r="B44" s="4"/>
      <c r="C44" s="10"/>
      <c r="D44" s="11"/>
      <c r="E44" s="12"/>
      <c r="F44" s="13"/>
      <c r="G44" s="14"/>
      <c r="H44" s="13"/>
      <c r="I44" s="31"/>
    </row>
    <row r="45" spans="1:9">
      <c r="A45" s="30">
        <v>44</v>
      </c>
      <c r="B45" s="4"/>
      <c r="C45" s="10"/>
      <c r="D45" s="11"/>
      <c r="E45" s="12"/>
      <c r="F45" s="13"/>
      <c r="G45" s="14"/>
      <c r="H45" s="13"/>
      <c r="I45" s="31"/>
    </row>
    <row r="46" spans="1:9">
      <c r="A46" s="30">
        <v>45</v>
      </c>
      <c r="B46" s="4"/>
      <c r="C46" s="10"/>
      <c r="D46" s="11"/>
      <c r="E46" s="12"/>
      <c r="F46" s="13"/>
      <c r="G46" s="14"/>
      <c r="H46" s="13"/>
      <c r="I46" s="31"/>
    </row>
    <row r="47" spans="1:9">
      <c r="A47" s="30">
        <v>46</v>
      </c>
      <c r="B47" s="3" t="s">
        <v>54</v>
      </c>
      <c r="C47" s="10">
        <v>100</v>
      </c>
      <c r="D47" s="11">
        <v>140</v>
      </c>
      <c r="E47" s="12">
        <v>90</v>
      </c>
      <c r="F47" s="13">
        <v>0</v>
      </c>
      <c r="G47" s="19">
        <v>0</v>
      </c>
      <c r="H47" s="13">
        <v>0</v>
      </c>
      <c r="I47" s="31">
        <v>0</v>
      </c>
    </row>
    <row r="48" spans="1:9">
      <c r="A48" s="30">
        <v>47</v>
      </c>
      <c r="B48" s="3" t="s">
        <v>55</v>
      </c>
      <c r="C48" s="10">
        <v>100</v>
      </c>
      <c r="D48" s="11">
        <v>440</v>
      </c>
      <c r="E48" s="12">
        <v>90</v>
      </c>
      <c r="F48" s="13">
        <v>0</v>
      </c>
      <c r="G48" s="19">
        <v>0</v>
      </c>
      <c r="H48" s="13">
        <v>0</v>
      </c>
      <c r="I48" s="31">
        <v>0</v>
      </c>
    </row>
    <row r="49" spans="1:9">
      <c r="A49" s="30">
        <v>48</v>
      </c>
      <c r="B49" s="3" t="s">
        <v>56</v>
      </c>
      <c r="C49" s="10">
        <v>100</v>
      </c>
      <c r="D49" s="11">
        <v>455.6</v>
      </c>
      <c r="E49" s="12">
        <v>90</v>
      </c>
      <c r="F49" s="13">
        <v>0</v>
      </c>
      <c r="G49" s="19">
        <v>0</v>
      </c>
      <c r="H49" s="13">
        <v>0</v>
      </c>
      <c r="I49" s="31">
        <v>0</v>
      </c>
    </row>
    <row r="50" spans="1:9">
      <c r="A50" s="30">
        <v>49</v>
      </c>
      <c r="B50" s="3" t="s">
        <v>57</v>
      </c>
      <c r="C50" s="10">
        <v>100</v>
      </c>
      <c r="D50" s="11">
        <v>536</v>
      </c>
      <c r="E50" s="12">
        <v>90</v>
      </c>
      <c r="F50" s="13">
        <v>0</v>
      </c>
      <c r="G50" s="19">
        <v>0</v>
      </c>
      <c r="H50" s="13">
        <v>0</v>
      </c>
      <c r="I50" s="31">
        <v>0</v>
      </c>
    </row>
    <row r="51" spans="1:9">
      <c r="A51" s="30">
        <v>50</v>
      </c>
      <c r="B51" s="3" t="s">
        <v>58</v>
      </c>
      <c r="C51" s="10">
        <v>100</v>
      </c>
      <c r="D51" s="11">
        <v>13.5</v>
      </c>
      <c r="E51" s="12">
        <v>97</v>
      </c>
      <c r="F51" s="13">
        <v>0</v>
      </c>
      <c r="G51" s="19">
        <v>0</v>
      </c>
      <c r="H51" s="13">
        <v>22</v>
      </c>
      <c r="I51" s="31">
        <v>19.3</v>
      </c>
    </row>
    <row r="52" spans="1:9">
      <c r="A52" s="30">
        <v>51</v>
      </c>
      <c r="B52" s="3" t="s">
        <v>59</v>
      </c>
      <c r="C52" s="10">
        <v>100</v>
      </c>
      <c r="D52" s="11">
        <v>2.25</v>
      </c>
      <c r="E52" s="12">
        <v>99.6</v>
      </c>
      <c r="F52" s="13">
        <v>0</v>
      </c>
      <c r="G52" s="19">
        <v>0</v>
      </c>
      <c r="H52" s="13">
        <v>39.4</v>
      </c>
      <c r="I52" s="31">
        <v>0.09</v>
      </c>
    </row>
    <row r="53" spans="1:9">
      <c r="A53" s="30">
        <v>52</v>
      </c>
      <c r="B53" s="3" t="s">
        <v>60</v>
      </c>
      <c r="C53" s="10">
        <v>100</v>
      </c>
      <c r="D53" s="11">
        <v>3</v>
      </c>
      <c r="E53" s="12">
        <v>95.1</v>
      </c>
      <c r="F53" s="13">
        <v>0</v>
      </c>
      <c r="G53" s="19">
        <v>0</v>
      </c>
      <c r="H53" s="13">
        <v>1.91</v>
      </c>
      <c r="I53" s="31">
        <v>0.42</v>
      </c>
    </row>
    <row r="54" spans="1:9">
      <c r="A54" s="30">
        <v>53</v>
      </c>
      <c r="B54" s="3" t="s">
        <v>87</v>
      </c>
      <c r="C54" s="10">
        <v>50</v>
      </c>
      <c r="D54" s="11">
        <v>9.99</v>
      </c>
      <c r="E54" s="12">
        <v>99</v>
      </c>
      <c r="F54" s="13">
        <v>0</v>
      </c>
      <c r="G54" s="19">
        <v>0</v>
      </c>
      <c r="H54" s="13">
        <v>33</v>
      </c>
      <c r="I54" s="31">
        <v>0</v>
      </c>
    </row>
    <row r="55" spans="1:9">
      <c r="A55" s="30">
        <v>54</v>
      </c>
      <c r="B55" s="3" t="s">
        <v>61</v>
      </c>
      <c r="C55" s="10">
        <v>100</v>
      </c>
      <c r="D55" s="11">
        <v>10</v>
      </c>
      <c r="E55" s="12">
        <v>99</v>
      </c>
      <c r="F55" s="13">
        <v>0</v>
      </c>
      <c r="G55" s="19">
        <v>0</v>
      </c>
      <c r="H55" s="13">
        <v>0.05</v>
      </c>
      <c r="I55" s="31">
        <v>0</v>
      </c>
    </row>
    <row r="56" spans="1:9">
      <c r="A56" s="30">
        <v>55</v>
      </c>
      <c r="B56" s="3" t="s">
        <v>62</v>
      </c>
      <c r="C56" s="10">
        <v>100</v>
      </c>
      <c r="D56" s="11">
        <v>2.25</v>
      </c>
      <c r="E56" s="12">
        <v>97</v>
      </c>
      <c r="F56" s="13">
        <v>0</v>
      </c>
      <c r="G56" s="19">
        <v>0</v>
      </c>
      <c r="H56" s="13">
        <v>0</v>
      </c>
      <c r="I56" s="31">
        <v>0</v>
      </c>
    </row>
    <row r="57" spans="1:9">
      <c r="A57" s="30">
        <v>56</v>
      </c>
      <c r="B57" s="3" t="s">
        <v>63</v>
      </c>
      <c r="C57" s="10">
        <v>100</v>
      </c>
      <c r="D57" s="11">
        <v>9</v>
      </c>
      <c r="E57" s="12">
        <v>99</v>
      </c>
      <c r="F57" s="13">
        <v>288</v>
      </c>
      <c r="G57" s="19">
        <v>0</v>
      </c>
      <c r="H57" s="13">
        <v>0</v>
      </c>
      <c r="I57" s="31">
        <v>0</v>
      </c>
    </row>
    <row r="58" spans="1:9">
      <c r="A58" s="30">
        <v>57</v>
      </c>
      <c r="B58" s="3" t="s">
        <v>64</v>
      </c>
      <c r="C58" s="10">
        <v>100</v>
      </c>
      <c r="D58" s="11">
        <v>807</v>
      </c>
      <c r="E58" s="12">
        <v>99</v>
      </c>
      <c r="F58" s="13">
        <v>0</v>
      </c>
      <c r="G58" s="19">
        <v>0</v>
      </c>
      <c r="H58" s="13">
        <v>0</v>
      </c>
      <c r="I58" s="31">
        <v>0</v>
      </c>
    </row>
    <row r="59" spans="1:9">
      <c r="A59" s="30">
        <v>58</v>
      </c>
      <c r="B59" s="3" t="s">
        <v>65</v>
      </c>
      <c r="C59" s="10">
        <v>100</v>
      </c>
      <c r="D59" s="11">
        <v>851</v>
      </c>
      <c r="E59" s="12">
        <v>99</v>
      </c>
      <c r="F59" s="13">
        <v>0</v>
      </c>
      <c r="G59" s="19">
        <v>0</v>
      </c>
      <c r="H59" s="13">
        <v>0</v>
      </c>
      <c r="I59" s="31">
        <v>0</v>
      </c>
    </row>
    <row r="60" spans="1:9">
      <c r="A60" s="30">
        <v>59</v>
      </c>
      <c r="B60" s="3" t="s">
        <v>66</v>
      </c>
      <c r="C60" s="10">
        <v>100</v>
      </c>
      <c r="D60" s="11">
        <v>628</v>
      </c>
      <c r="E60" s="12">
        <v>99</v>
      </c>
      <c r="F60" s="13">
        <v>0</v>
      </c>
      <c r="G60" s="19">
        <v>0</v>
      </c>
      <c r="H60" s="13">
        <v>0</v>
      </c>
      <c r="I60" s="31">
        <v>0</v>
      </c>
    </row>
    <row r="61" spans="1:9">
      <c r="A61" s="30">
        <v>60</v>
      </c>
      <c r="B61" s="3" t="s">
        <v>67</v>
      </c>
      <c r="C61" s="10">
        <v>100</v>
      </c>
      <c r="D61" s="11">
        <v>57</v>
      </c>
      <c r="E61" s="12">
        <v>99</v>
      </c>
      <c r="F61" s="13">
        <v>0</v>
      </c>
      <c r="G61" s="19">
        <v>0</v>
      </c>
      <c r="H61" s="13">
        <v>0</v>
      </c>
      <c r="I61" s="31">
        <v>0</v>
      </c>
    </row>
    <row r="62" spans="1:9">
      <c r="A62" s="30">
        <v>61</v>
      </c>
      <c r="B62" s="3" t="s">
        <v>68</v>
      </c>
      <c r="C62" s="10">
        <v>100</v>
      </c>
      <c r="D62" s="11">
        <v>957</v>
      </c>
      <c r="E62" s="12">
        <v>99</v>
      </c>
      <c r="F62" s="13">
        <v>0</v>
      </c>
      <c r="G62" s="19">
        <v>0</v>
      </c>
      <c r="H62" s="13">
        <v>0</v>
      </c>
      <c r="I62" s="31">
        <v>0</v>
      </c>
    </row>
    <row r="63" spans="1:9">
      <c r="A63" s="30">
        <v>62</v>
      </c>
      <c r="B63" s="3" t="s">
        <v>69</v>
      </c>
      <c r="C63" s="10">
        <v>100</v>
      </c>
      <c r="D63" s="11">
        <v>19.100000000000001</v>
      </c>
      <c r="E63" s="12">
        <v>99</v>
      </c>
      <c r="F63" s="13">
        <v>0</v>
      </c>
      <c r="G63" s="19">
        <v>0</v>
      </c>
      <c r="H63" s="13">
        <v>0</v>
      </c>
      <c r="I63" s="31">
        <v>0</v>
      </c>
    </row>
    <row r="64" spans="1:9">
      <c r="A64" s="30">
        <v>63</v>
      </c>
      <c r="B64" s="3" t="s">
        <v>70</v>
      </c>
      <c r="C64" s="10">
        <v>100</v>
      </c>
      <c r="D64" s="11">
        <v>25.65</v>
      </c>
      <c r="E64" s="12">
        <v>99</v>
      </c>
      <c r="F64" s="13">
        <v>0</v>
      </c>
      <c r="G64" s="19">
        <v>0</v>
      </c>
      <c r="H64" s="13">
        <v>0</v>
      </c>
      <c r="I64" s="31">
        <v>0</v>
      </c>
    </row>
    <row r="65" spans="1:9">
      <c r="A65" s="30">
        <v>64</v>
      </c>
      <c r="B65" s="3" t="s">
        <v>71</v>
      </c>
      <c r="C65" s="10">
        <v>100</v>
      </c>
      <c r="D65" s="11">
        <v>940</v>
      </c>
      <c r="E65" s="12">
        <v>99</v>
      </c>
      <c r="F65" s="13">
        <v>0</v>
      </c>
      <c r="G65" s="19">
        <v>0</v>
      </c>
      <c r="H65" s="13">
        <v>0</v>
      </c>
      <c r="I65" s="31">
        <v>0</v>
      </c>
    </row>
    <row r="66" spans="1:9">
      <c r="A66" s="30">
        <v>65</v>
      </c>
      <c r="B66" s="3" t="s">
        <v>72</v>
      </c>
      <c r="C66" s="10">
        <v>100</v>
      </c>
      <c r="D66" s="11">
        <v>7</v>
      </c>
      <c r="E66" s="12">
        <v>99</v>
      </c>
      <c r="F66" s="13">
        <v>0</v>
      </c>
      <c r="G66" s="19">
        <v>0</v>
      </c>
      <c r="H66" s="13">
        <v>0</v>
      </c>
      <c r="I66" s="31">
        <v>0</v>
      </c>
    </row>
    <row r="67" spans="1:9">
      <c r="A67" s="30">
        <v>66</v>
      </c>
      <c r="B67" s="3" t="s">
        <v>73</v>
      </c>
      <c r="C67" s="10">
        <v>100</v>
      </c>
      <c r="D67" s="11">
        <v>60</v>
      </c>
      <c r="E67" s="12">
        <v>97</v>
      </c>
      <c r="F67" s="13">
        <v>0</v>
      </c>
      <c r="G67" s="19">
        <v>0</v>
      </c>
      <c r="H67" s="13">
        <v>0</v>
      </c>
      <c r="I67" s="31">
        <v>0</v>
      </c>
    </row>
    <row r="68" spans="1:9">
      <c r="A68" s="30">
        <v>67</v>
      </c>
      <c r="B68" s="3" t="s">
        <v>74</v>
      </c>
      <c r="C68" s="10">
        <v>100</v>
      </c>
      <c r="D68" s="11">
        <v>30.2</v>
      </c>
      <c r="E68" s="12">
        <v>99</v>
      </c>
      <c r="F68" s="13">
        <v>0</v>
      </c>
      <c r="G68" s="19">
        <v>0</v>
      </c>
      <c r="H68" s="13">
        <v>0</v>
      </c>
      <c r="I68" s="31">
        <v>0</v>
      </c>
    </row>
    <row r="69" spans="1:9">
      <c r="A69" s="30">
        <v>68</v>
      </c>
      <c r="B69" s="3"/>
      <c r="C69" s="10"/>
      <c r="D69" s="10"/>
      <c r="E69" s="19"/>
      <c r="F69" s="19"/>
      <c r="G69" s="19"/>
      <c r="H69" s="19"/>
      <c r="I69" s="33"/>
    </row>
    <row r="70" spans="1:9">
      <c r="A70" s="30">
        <v>69</v>
      </c>
      <c r="B70" s="3"/>
      <c r="C70" s="10"/>
      <c r="D70" s="10"/>
      <c r="E70" s="19"/>
      <c r="F70" s="19"/>
      <c r="G70" s="19"/>
      <c r="H70" s="19"/>
      <c r="I70" s="33"/>
    </row>
    <row r="71" spans="1:9">
      <c r="A71" s="30">
        <v>70</v>
      </c>
      <c r="B71" s="4"/>
      <c r="C71" s="10"/>
      <c r="D71" s="10"/>
      <c r="E71" s="19"/>
      <c r="F71" s="19"/>
      <c r="G71" s="19"/>
      <c r="H71" s="19"/>
      <c r="I71" s="33"/>
    </row>
    <row r="72" spans="1:9">
      <c r="A72" s="30">
        <v>71</v>
      </c>
      <c r="B72" s="1"/>
      <c r="C72" s="6"/>
      <c r="D72" s="6"/>
      <c r="E72" s="20"/>
      <c r="F72" s="20"/>
      <c r="G72" s="20"/>
      <c r="H72" s="20"/>
      <c r="I72" s="34"/>
    </row>
    <row r="73" spans="1:9">
      <c r="A73" s="30">
        <v>72</v>
      </c>
      <c r="B73" s="1"/>
      <c r="C73" s="6"/>
      <c r="D73" s="6"/>
      <c r="E73" s="20"/>
      <c r="F73" s="20"/>
      <c r="G73" s="20"/>
      <c r="H73" s="20"/>
      <c r="I73" s="34"/>
    </row>
    <row r="74" spans="1:9">
      <c r="A74" s="30">
        <v>73</v>
      </c>
      <c r="B74" s="1"/>
      <c r="C74" s="6"/>
      <c r="D74" s="6"/>
      <c r="E74" s="20"/>
      <c r="F74" s="20"/>
      <c r="G74" s="20"/>
      <c r="H74" s="20"/>
      <c r="I74" s="34"/>
    </row>
    <row r="75" spans="1:9">
      <c r="A75" s="30">
        <v>74</v>
      </c>
      <c r="B75" s="1"/>
      <c r="C75" s="6"/>
      <c r="D75" s="6"/>
      <c r="E75" s="20"/>
      <c r="F75" s="20"/>
      <c r="G75" s="20"/>
      <c r="H75" s="20"/>
      <c r="I75" s="34"/>
    </row>
    <row r="76" spans="1:9">
      <c r="A76" s="30">
        <v>75</v>
      </c>
      <c r="B76" s="1"/>
      <c r="C76" s="6"/>
      <c r="D76" s="6"/>
      <c r="E76" s="20"/>
      <c r="F76" s="20"/>
      <c r="G76" s="20"/>
      <c r="H76" s="20"/>
      <c r="I76" s="34"/>
    </row>
    <row r="77" spans="1:9">
      <c r="A77" s="30">
        <v>76</v>
      </c>
      <c r="B77" s="1"/>
      <c r="C77" s="6"/>
      <c r="D77" s="6"/>
      <c r="E77" s="20"/>
      <c r="F77" s="20"/>
      <c r="G77" s="20"/>
      <c r="H77" s="20"/>
      <c r="I77" s="34"/>
    </row>
    <row r="78" spans="1:9">
      <c r="A78" s="30">
        <v>77</v>
      </c>
      <c r="B78" s="1"/>
      <c r="C78" s="6"/>
      <c r="D78" s="6"/>
      <c r="E78" s="20"/>
      <c r="F78" s="20"/>
      <c r="G78" s="20"/>
      <c r="H78" s="20"/>
      <c r="I78" s="34"/>
    </row>
    <row r="79" spans="1:9">
      <c r="A79" s="30">
        <v>78</v>
      </c>
      <c r="B79" s="1"/>
      <c r="C79" s="6"/>
      <c r="D79" s="6"/>
      <c r="E79" s="20"/>
      <c r="F79" s="20"/>
      <c r="G79" s="20"/>
      <c r="H79" s="20"/>
      <c r="I79" s="34"/>
    </row>
    <row r="80" spans="1:9">
      <c r="A80" s="30">
        <v>79</v>
      </c>
      <c r="B80" s="1"/>
      <c r="C80" s="6"/>
      <c r="D80" s="6"/>
      <c r="E80" s="20"/>
      <c r="F80" s="20"/>
      <c r="G80" s="20"/>
      <c r="H80" s="20"/>
      <c r="I80" s="34"/>
    </row>
    <row r="81" spans="1:9">
      <c r="A81" s="30">
        <v>80</v>
      </c>
      <c r="B81" s="1"/>
      <c r="C81" s="6"/>
      <c r="D81" s="6"/>
      <c r="E81" s="20"/>
      <c r="F81" s="20"/>
      <c r="G81" s="20"/>
      <c r="H81" s="20"/>
      <c r="I81" s="34"/>
    </row>
    <row r="82" spans="1:9">
      <c r="A82" s="30">
        <v>81</v>
      </c>
      <c r="B82" s="1"/>
      <c r="C82" s="6"/>
      <c r="D82" s="6"/>
      <c r="E82" s="20"/>
      <c r="F82" s="20"/>
      <c r="G82" s="20"/>
      <c r="H82" s="20"/>
      <c r="I82" s="34"/>
    </row>
    <row r="83" spans="1:9">
      <c r="A83" s="30">
        <v>82</v>
      </c>
      <c r="B83" s="1"/>
      <c r="C83" s="6"/>
      <c r="D83" s="6"/>
      <c r="E83" s="20"/>
      <c r="F83" s="20"/>
      <c r="G83" s="20"/>
      <c r="H83" s="20"/>
      <c r="I83" s="34"/>
    </row>
    <row r="84" spans="1:9">
      <c r="A84" s="30">
        <v>83</v>
      </c>
      <c r="B84" s="1"/>
      <c r="C84" s="6"/>
      <c r="D84" s="6"/>
      <c r="E84" s="20"/>
      <c r="F84" s="20"/>
      <c r="G84" s="20"/>
      <c r="H84" s="20"/>
      <c r="I84" s="34"/>
    </row>
    <row r="85" spans="1:9">
      <c r="A85" s="30">
        <v>84</v>
      </c>
      <c r="B85" s="1"/>
      <c r="C85" s="6"/>
      <c r="D85" s="6"/>
      <c r="E85" s="20"/>
      <c r="F85" s="20"/>
      <c r="G85" s="20"/>
      <c r="H85" s="20"/>
      <c r="I85" s="34"/>
    </row>
    <row r="86" spans="1:9">
      <c r="A86" s="30">
        <v>85</v>
      </c>
      <c r="B86" s="1"/>
      <c r="C86" s="6"/>
      <c r="D86" s="6"/>
      <c r="E86" s="20"/>
      <c r="F86" s="20"/>
      <c r="G86" s="20"/>
      <c r="H86" s="20"/>
      <c r="I86" s="34"/>
    </row>
    <row r="87" spans="1:9">
      <c r="A87" s="30">
        <v>86</v>
      </c>
      <c r="B87" s="1"/>
      <c r="C87" s="6"/>
      <c r="D87" s="6"/>
      <c r="E87" s="20"/>
      <c r="F87" s="20"/>
      <c r="G87" s="20"/>
      <c r="H87" s="20"/>
      <c r="I87" s="34"/>
    </row>
    <row r="88" spans="1:9">
      <c r="A88" s="30">
        <v>87</v>
      </c>
      <c r="B88" s="1"/>
      <c r="C88" s="6"/>
      <c r="D88" s="6"/>
      <c r="E88" s="20"/>
      <c r="F88" s="20"/>
      <c r="G88" s="20"/>
      <c r="H88" s="20"/>
      <c r="I88" s="34"/>
    </row>
    <row r="89" spans="1:9">
      <c r="A89" s="30">
        <v>88</v>
      </c>
      <c r="B89" s="1"/>
      <c r="C89" s="6"/>
      <c r="D89" s="6"/>
      <c r="E89" s="20"/>
      <c r="F89" s="20"/>
      <c r="G89" s="20"/>
      <c r="H89" s="20"/>
      <c r="I89" s="34"/>
    </row>
    <row r="90" spans="1:9">
      <c r="A90" s="30">
        <v>89</v>
      </c>
      <c r="B90" s="1"/>
      <c r="C90" s="6"/>
      <c r="D90" s="6"/>
      <c r="E90" s="20"/>
      <c r="F90" s="20"/>
      <c r="G90" s="20"/>
      <c r="H90" s="20"/>
      <c r="I90" s="34"/>
    </row>
    <row r="91" spans="1:9" ht="13.8" thickBot="1">
      <c r="A91" s="35">
        <v>90</v>
      </c>
      <c r="B91" s="36"/>
      <c r="C91" s="37"/>
      <c r="D91" s="37"/>
      <c r="E91" s="38"/>
      <c r="F91" s="38"/>
      <c r="G91" s="38"/>
      <c r="H91" s="38"/>
      <c r="I91" s="39"/>
    </row>
  </sheetData>
  <sortState ref="B3:I15">
    <sortCondition ref="B3:B15"/>
  </sortState>
  <pageMargins left="0.7" right="0.7" top="0.75" bottom="0.75" header="0.3" footer="0.3"/>
  <pageSetup scale="91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6709A33E6A6E44F8CD9722D328628A4" ma:contentTypeVersion="13" ma:contentTypeDescription="Create a new document." ma:contentTypeScope="" ma:versionID="47fae1ad6fef0fc8dc236f07164f7bfa">
  <xsd:schema xmlns:xsd="http://www.w3.org/2001/XMLSchema" xmlns:xs="http://www.w3.org/2001/XMLSchema" xmlns:p="http://schemas.microsoft.com/office/2006/metadata/properties" xmlns:ns3="4a5d277a-b4cd-45f2-940c-099677a71bef" xmlns:ns4="fd9a7cf5-1419-441b-8bea-1c569bb81c88" targetNamespace="http://schemas.microsoft.com/office/2006/metadata/properties" ma:root="true" ma:fieldsID="1f719a83fd64f19844f11836e98b776d" ns3:_="" ns4:_="">
    <xsd:import namespace="4a5d277a-b4cd-45f2-940c-099677a71bef"/>
    <xsd:import namespace="fd9a7cf5-1419-441b-8bea-1c569bb81c8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5d277a-b4cd-45f2-940c-099677a71be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d9a7cf5-1419-441b-8bea-1c569bb81c8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776C12E-DEDC-4D0C-9A0A-11B737C6D91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038FEE8-3066-48DA-8600-20F94A861E3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a5d277a-b4cd-45f2-940c-099677a71bef"/>
    <ds:schemaRef ds:uri="fd9a7cf5-1419-441b-8bea-1c569bb81c8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3FD4744-C55F-4ED9-BDDE-C9893A2B0A69}">
  <ds:schemaRefs>
    <ds:schemaRef ds:uri="http://schemas.microsoft.com/office/infopath/2007/PartnerControls"/>
    <ds:schemaRef ds:uri="http://purl.org/dc/elements/1.1/"/>
    <ds:schemaRef ds:uri="http://purl.org/dc/terms/"/>
    <ds:schemaRef ds:uri="http://schemas.microsoft.com/office/2006/documentManagement/types"/>
    <ds:schemaRef ds:uri="http://purl.org/dc/dcmitype/"/>
    <ds:schemaRef ds:uri="fd9a7cf5-1419-441b-8bea-1c569bb81c88"/>
    <ds:schemaRef ds:uri="http://schemas.openxmlformats.org/package/2006/metadata/core-properties"/>
    <ds:schemaRef ds:uri="http://www.w3.org/XML/1998/namespace"/>
    <ds:schemaRef ds:uri="4a5d277a-b4cd-45f2-940c-099677a71bef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Instructions</vt:lpstr>
      <vt:lpstr>Balancer</vt:lpstr>
      <vt:lpstr>Feed List</vt:lpstr>
      <vt:lpstr>Balancer!Print_Area</vt:lpstr>
      <vt:lpstr>'Feed List'!Print_Titles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 Freking</dc:creator>
  <cp:keywords/>
  <dc:description/>
  <cp:lastModifiedBy>Herrick, Kegan Jean</cp:lastModifiedBy>
  <cp:revision>1</cp:revision>
  <cp:lastPrinted>2017-07-05T20:12:02Z</cp:lastPrinted>
  <dcterms:created xsi:type="dcterms:W3CDTF">2007-05-09T11:44:40Z</dcterms:created>
  <dcterms:modified xsi:type="dcterms:W3CDTF">2020-07-09T14:07:55Z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0x01010066709A33E6A6E44F8CD9722D328628A4</vt:lpwstr>
  </property>
</Properties>
</file>